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28" windowWidth="15480" windowHeight="7512" tabRatio="580"/>
  </bookViews>
  <sheets>
    <sheet name="AGOSTO" sheetId="3" r:id="rId1"/>
    <sheet name="Hoja1" sheetId="4" r:id="rId2"/>
  </sheets>
  <definedNames>
    <definedName name="_xlnm.Print_Titles" localSheetId="0">AGOSTO!$2:$9</definedName>
  </definedNames>
  <calcPr calcId="144525"/>
</workbook>
</file>

<file path=xl/calcChain.xml><?xml version="1.0" encoding="utf-8"?>
<calcChain xmlns="http://schemas.openxmlformats.org/spreadsheetml/2006/main">
  <c r="D42" i="4" l="1"/>
  <c r="B42" i="4"/>
  <c r="F39" i="4"/>
  <c r="D39" i="4"/>
  <c r="E51" i="4"/>
  <c r="E52" i="4" s="1"/>
  <c r="B39" i="4"/>
  <c r="E49" i="4"/>
  <c r="C28" i="4" l="1"/>
  <c r="C30" i="4"/>
  <c r="C26" i="4"/>
  <c r="F66" i="3"/>
  <c r="F74" i="3"/>
  <c r="F88" i="3"/>
  <c r="F121" i="3"/>
  <c r="F122" i="3" l="1"/>
  <c r="F62" i="3" l="1"/>
  <c r="F56" i="3"/>
  <c r="F52" i="3"/>
  <c r="F58" i="3" l="1"/>
  <c r="G30" i="3" l="1"/>
  <c r="G52" i="3" l="1"/>
</calcChain>
</file>

<file path=xl/sharedStrings.xml><?xml version="1.0" encoding="utf-8"?>
<sst xmlns="http://schemas.openxmlformats.org/spreadsheetml/2006/main" count="577" uniqueCount="288">
  <si>
    <t>CONTRALORIA GENERAL DE LA REPUBLICA</t>
  </si>
  <si>
    <t>PROVEEDOR</t>
  </si>
  <si>
    <t>CONCEPTO</t>
  </si>
  <si>
    <t>MONTO</t>
  </si>
  <si>
    <t>FECHA</t>
  </si>
  <si>
    <t>Institucion:Jardin Botanico Nacional</t>
  </si>
  <si>
    <t>ENDA-DOM</t>
  </si>
  <si>
    <t>EMILIO ARMANDO OLIVO</t>
  </si>
  <si>
    <t>JOSE MANUEL MATEO</t>
  </si>
  <si>
    <t>INMOBILIARIA LA NOEL</t>
  </si>
  <si>
    <t>SERVICIO DE TRANSPORTE IDA Y VUELTA A NAGUA CON MOTIVO A XXXVIII ANIVERSARIO DEL JARDIN</t>
  </si>
  <si>
    <t>EMPRESA DISTRIBUIDORA DE ELECTRICIDAD</t>
  </si>
  <si>
    <t>S/N</t>
  </si>
  <si>
    <t>18/01/2007</t>
  </si>
  <si>
    <t>17/04/2009</t>
  </si>
  <si>
    <t>30/09/2014</t>
  </si>
  <si>
    <t>A010010011500550155</t>
  </si>
  <si>
    <t>A010010011500550173</t>
  </si>
  <si>
    <t>A010010011500612740</t>
  </si>
  <si>
    <t>A010010011500544176</t>
  </si>
  <si>
    <t>A010010011500544194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</si>
  <si>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</si>
  <si>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</si>
  <si>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</si>
  <si>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</si>
  <si>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</si>
  <si>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</si>
  <si>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</si>
  <si>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t>X</t>
  </si>
  <si>
    <t>A010010011500000292</t>
  </si>
  <si>
    <t>A010010011500679577</t>
  </si>
  <si>
    <t>A010010011500679617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</si>
  <si>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</si>
  <si>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</si>
  <si>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</si>
  <si>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</si>
  <si>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NOVIEMBRE 2016</t>
  </si>
  <si>
    <t>PENDIENTE FACTURA ENERGIA ELECTRICA AL MES DE SEPTIEMBRE 2017</t>
  </si>
  <si>
    <t>A010010011500733061</t>
  </si>
  <si>
    <t>PENDIENTE FACTURA ENERGIA ELECTRICA AL MES DE OCTUBRE 2017</t>
  </si>
  <si>
    <t>A010010011500738576</t>
  </si>
  <si>
    <t>A010010011500738577</t>
  </si>
  <si>
    <t>A010010011500744216</t>
  </si>
  <si>
    <t>PENDIENTE FACTURA ENERGIA ELECTRICA AL MES DE NOVIEMBRE 2017</t>
  </si>
  <si>
    <t>A010010011500744217</t>
  </si>
  <si>
    <t xml:space="preserve"> UNIDAD DE AUDITORIA INTERNA</t>
  </si>
  <si>
    <t>UNIDAD DE AUDITORIA INTERNA _________________________</t>
  </si>
  <si>
    <t>A010010011500674113</t>
  </si>
  <si>
    <t>PENDIENTE FACTURA ENERGIA ELECTRICA AL MES DE OCTUBRE 2016</t>
  </si>
  <si>
    <t>A010010011500674114</t>
  </si>
  <si>
    <t>CONDICION DE PAGO</t>
  </si>
  <si>
    <t>CONSIGNACION</t>
  </si>
  <si>
    <t>CONTADO</t>
  </si>
  <si>
    <t>CREDITO</t>
  </si>
  <si>
    <t>A010010011500000088</t>
  </si>
  <si>
    <t>PENDIENTE FACTURA POR LA COMPRA DE 100 UDS FLORES DE PASCUAS LAS CUALES SERVIRAN DE PLANTAS MADRES PARA LA REPRODUCCION EN EL VIVERO</t>
  </si>
  <si>
    <t>REVISADO POR</t>
  </si>
  <si>
    <t>ELABORADO POR</t>
  </si>
  <si>
    <t>NELSON RODRIGUEZ MARTINEZ N.R.BIENESTAR</t>
  </si>
  <si>
    <t xml:space="preserve"> </t>
  </si>
  <si>
    <t>PENDIENTE FACTURA CORRESPONDIENTE A LA VENTA A CONSIGNACION DE LIBROS</t>
  </si>
  <si>
    <t>LIBROS A CONSIGNACION</t>
  </si>
  <si>
    <t>B1500030530</t>
  </si>
  <si>
    <t>PENDIENTE FACTURA ENERGIA ELECTRICA AL MES DE OCTUBRE  2018</t>
  </si>
  <si>
    <t>B1500030535</t>
  </si>
  <si>
    <t>A010010021500000419</t>
  </si>
  <si>
    <t>UNIVERSIDAD NACIONAL PEDRO HENRIQUEZ UREÑA</t>
  </si>
  <si>
    <t>PENDIENTE FACTURA POR LA CAPACITACION DEL CURSO  ENCUENTRO IBEROAMERICANO DE EDITORES</t>
  </si>
  <si>
    <t>AUX ADMINISTRATIVO 1</t>
  </si>
  <si>
    <t>B1500000319</t>
  </si>
  <si>
    <t>CENTRO MEDICO VISTA DEL JARDIN</t>
  </si>
  <si>
    <t xml:space="preserve">PENDIENTE FACTURA POR ATENCION MEDICA A DOS JOVENES EN UN ACCIDENTE OCURRIDO EN EL TREN GUAYACAN DEL JARDIN </t>
  </si>
  <si>
    <t>B1500000320</t>
  </si>
  <si>
    <t>PENDIENTE FACTURA ENERGIA ELECTRICA AL MES DE JULIO  2019</t>
  </si>
  <si>
    <t>AGENCIA MARITIMA ORIENTAL, S.R.L.</t>
  </si>
  <si>
    <t>PENDIENTE FACTURA ENERGIA ELECTRICA AL MES DE SEPTIEMBRE 2019</t>
  </si>
  <si>
    <t>B1500096466</t>
  </si>
  <si>
    <t>PENDIENTE FACTURA ENERGIA ELECTRICA AL MES DE OCTUBRE 2019</t>
  </si>
  <si>
    <t>B1500102830</t>
  </si>
  <si>
    <t>B1500102846</t>
  </si>
  <si>
    <t>B1500102770</t>
  </si>
  <si>
    <t>B1500108782</t>
  </si>
  <si>
    <t>PENDIENTE FACTURA ENERGIA ELECTRICA AL MES DE NOVIEMBRE 2019</t>
  </si>
  <si>
    <t>B1500108783</t>
  </si>
  <si>
    <t>B1500108710</t>
  </si>
  <si>
    <t>B1500083931</t>
  </si>
  <si>
    <t>A010010011500000244</t>
  </si>
  <si>
    <t>PENDIENTE FACTURA POR LA COMPRA DE CORTINAS PARA SER COLOCADAS EN LAS OFICINAS DE LA INSTITUCION</t>
  </si>
  <si>
    <t>MONTO CONSIGNACION</t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</si>
  <si>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LOS ARBOLITOS</t>
    </r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</si>
  <si>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VENECIANAS DEL CARIBE</t>
    </r>
  </si>
  <si>
    <t>TOTAL A AGOSTO 2020</t>
  </si>
  <si>
    <t xml:space="preserve">PENDIENTE FACTURA A LUIS ALBERTO PERDOMO POR ATENCION MEDICA EN ACCIDENTE OCURRIDO EN EL JARDIN </t>
  </si>
  <si>
    <t xml:space="preserve">PENDIENTE FACTURA A JASMIL BUSSI ALMANZAR POR ATENCION MEDICA EN ACCIDENTE OCURRIDO EN EL JARDIN </t>
  </si>
  <si>
    <r>
      <t>FACTURA NCF N</t>
    </r>
    <r>
      <rPr>
        <b/>
        <u/>
        <sz val="9"/>
        <rFont val="Bookman Old Style"/>
        <family val="1"/>
      </rPr>
      <t>O.</t>
    </r>
  </si>
  <si>
    <t>TOTAL NOVIEMBRE 2020</t>
  </si>
  <si>
    <t>N/A</t>
  </si>
  <si>
    <t>TOTAL DICIEMBRE 2020</t>
  </si>
  <si>
    <t xml:space="preserve">VARIOS SEGÚN RELACION </t>
  </si>
  <si>
    <t xml:space="preserve">LINORA GONZALEZ </t>
  </si>
  <si>
    <t>COMPAÑÍA DOMINICANA DE TELEFONOS, S. A.</t>
  </si>
  <si>
    <t>B1500182073</t>
  </si>
  <si>
    <t>B1500182071</t>
  </si>
  <si>
    <t>B1500182040</t>
  </si>
  <si>
    <t xml:space="preserve">                         APROBADO POR </t>
  </si>
  <si>
    <t xml:space="preserve">                  LIC. NESTINA CONTRERAS</t>
  </si>
  <si>
    <t xml:space="preserve">                 ENC. DEPTO FINANCIERO</t>
  </si>
  <si>
    <t>TOTAL ABRIL 2021</t>
  </si>
  <si>
    <t>TES-017</t>
  </si>
  <si>
    <t>5% DE LAS VENTAS DE LA TIENDA ZOMBIA, DESDE EL 04 ENERO AL 30 DE DICIEMBRE 2020, ENERO, FEBRERO Y MARZO  2021.</t>
  </si>
  <si>
    <t>DF-061</t>
  </si>
  <si>
    <t>VARIOS SEGÚN RELACION</t>
  </si>
  <si>
    <t>COMPENSACIONES ESPECIALES CORRESPONDIENTE A LA ACTIVIDAD DEL 26 DE FEBRERO 2021.</t>
  </si>
  <si>
    <t>RH-072</t>
  </si>
  <si>
    <t>JARDIN BOTANICO NACIONAL</t>
  </si>
  <si>
    <t>INCENTIVO POR RENDIMIENTO INDIVIDUAL 2020, AL PERSONAL FIJO Y CONTRATADO DE LA INSTITUCION.</t>
  </si>
  <si>
    <t>TOTAL MAYO 2021</t>
  </si>
  <si>
    <t>DF-093</t>
  </si>
  <si>
    <t>COMPENSACIONES ESPECIALES CORRESPONDIENTE A LA ACTIVIDAD DEL 20, 27,28 DE MARZO Y 03,11,25 DE ABRIL  2021.</t>
  </si>
  <si>
    <t>SERVICIO DE ENERGIA ELECTRICA AL MES DE NOVIEMBRE 2020.</t>
  </si>
  <si>
    <t>B1500000908</t>
  </si>
  <si>
    <t>INAVI</t>
  </si>
  <si>
    <t>PENDIENTE FACTURA CORRESPONDIENTE AL PAGO DEL 50%, CORRESPONDIENTE A LA INSTITUCION POR SERVICIO DE FUNERARIA A LOS EMPLEADOS DEL JBN</t>
  </si>
  <si>
    <t>B1500000036</t>
  </si>
  <si>
    <t xml:space="preserve">SERAR SERVICIOS ELECTRICOS </t>
  </si>
  <si>
    <t>PENDIENTE FACTURA POR CONCEPTO DE IGUALA DE MANTENIMIENTO A LOS AIRES ACONDICIONADOS, FREESER, NEVERAS, BEBEDERO DE AGUA, INVERSORES, CUARTO FRIO DE LA INSTITUCION.</t>
  </si>
  <si>
    <t>TOTAL JUNIO 2021</t>
  </si>
  <si>
    <t>VARIOS SEGÚN ANEXOS</t>
  </si>
  <si>
    <t xml:space="preserve">PENDIENTE PAGO AL PERSONAL DE LA SECCION DE TRANSPORTACION, POR HABER LABORADO EL DIA 01/05/2021 DECLARADO (FERIADO) POR MOTIVO AL DIA DEL TRABAJADOR  </t>
  </si>
  <si>
    <t xml:space="preserve">PENDIENTE PAGO AL PERSONAL DE LA DIVISION DE SERVICIO AL PUBLICO, POR HABER LABORADO EL DIA 01/05/2021 DECLARADO (FERIADO) POR MOTIVO AL DIA DEL TRABAJADOR  </t>
  </si>
  <si>
    <t>PENDIENTE PAGO AL PERSONAL DE LA DIVISION DE SERVICIOS GENERALES, POR HABER LABORADO EL DIA 03/06/2021 DECLARADO (FERIADO) POR MOTIVO AL DIA DE CORPUS CHRISTI</t>
  </si>
  <si>
    <t>PENDIENTE PAGO AL PERSONAL DE TRANSPORTACION, POR HABER LABORADO EL DIA 30/05/2021 DECLARADO (FERIADO) POR MOTIVO AL DIA DE LAS MADRES</t>
  </si>
  <si>
    <t>PENDIENTE PAGO AL PERSONAL DE LA DIVISION DE SERVICIOS GENERALES, POR HABER LABORADO EL DIA 30/05/2021 DECLARADO (FERIADO) POR MOTIVO AL DIA DE LAS MADRES</t>
  </si>
  <si>
    <t>RH-153</t>
  </si>
  <si>
    <t>RH-152</t>
  </si>
  <si>
    <t>RH-183</t>
  </si>
  <si>
    <t>RH-184</t>
  </si>
  <si>
    <t>RH-182</t>
  </si>
  <si>
    <t>57659-2021</t>
  </si>
  <si>
    <t>RUDITH ANTONIO COLON</t>
  </si>
  <si>
    <t>PENDIENTE PAGO DE VACACIONES QUIEN LABORO EN ESTA INSTITUCION EN EL PERIODO DESDE EL 01/05/2000 HASTA EL 08/12/2020 COMO FACILITADOR</t>
  </si>
  <si>
    <t>B1500000106</t>
  </si>
  <si>
    <t>FAT001028</t>
  </si>
  <si>
    <t>SERVITECH ZAPATA, S.R.L.</t>
  </si>
  <si>
    <t>PENDIENTE FACTURA POR LA ADQUISICION E INSTALACION DE DISCO DURO DE DATA DEL SERVIDOR, SEGÚN O/C JB-2021-00034</t>
  </si>
  <si>
    <t>LIC. ILEANA PEREZ</t>
  </si>
  <si>
    <t>CONTADOR</t>
  </si>
  <si>
    <t>LIC. FERNANDO REYES GONZALES</t>
  </si>
  <si>
    <t>B1500103238</t>
  </si>
  <si>
    <t>B1500103239</t>
  </si>
  <si>
    <t>B1500103240</t>
  </si>
  <si>
    <t>PENDIENTE FACTURA SERVICIO TELEFONICO, INTERNET Y FAX, CUENTA NO. 713652667 CORRESPONDIENTE AL MES DE JULIO, 2021.</t>
  </si>
  <si>
    <t>PENDIENTE FACTURA SERVICIO TELEFONICO, INTERNET Y FAX, CUENTA NO. 729047985 CORRESPONDIENTE AL MES DE JULIO, 2021.</t>
  </si>
  <si>
    <t>PENDIENTE FACTURA SERVICIO TELEFONICO, INTERNET Y FAX, CUENTA NO.  760392150, CORRESPONDIENTE AL MES DE JULIO, 2021.</t>
  </si>
  <si>
    <t>B1500000112</t>
  </si>
  <si>
    <t>OCTAMAR SOLUTIONS, S.R.L.</t>
  </si>
  <si>
    <t>PENDIENTE PAGO POR LA ADQUISICION DE ZAFACONES DE ACERO Y SILLONES SECRETARIAL Y EJECUTIVOS PARA SER UTILIZADOS EN EL DEPTO BOTANICA, EVENTOS Y DEMAS AREAS DE LA INSTITUCION</t>
  </si>
  <si>
    <t>B1500000052</t>
  </si>
  <si>
    <t>DMA ENERGY SOLUTIONS, S.R.L.</t>
  </si>
  <si>
    <t>PENDIENTE PAGO FACTURA POR LA ADQUISICIÓN DE ARTÍCULOS ELÉCTRICOS DE LA  ADMINISTRACIÓN Y EN LAS MEDICIONES ELÉCTRICAS, SEGÚN O/C JB-2021-00035 ANEXA.</t>
  </si>
  <si>
    <t>RH-218</t>
  </si>
  <si>
    <t>JASMIL BUSSI ALMANZAR</t>
  </si>
  <si>
    <t>PENDIENTE PAGO DE VACACIONES QUIEN LABORO EN ESTA INSTITUCION EN EL PERIODO DESDE EL 1/11/2019 HASTA EL 18/05/2021 COMO GUIA BILINGÜE</t>
  </si>
  <si>
    <t>B1500026186</t>
  </si>
  <si>
    <t xml:space="preserve">AYUNTAMIENTO DEL DISTRITO NACIONAL </t>
  </si>
  <si>
    <t>PENDIENTE PAGO POR LA RECOGIDA DE BASURA DEL MES DE JULIO 2021</t>
  </si>
  <si>
    <t>B1500000037</t>
  </si>
  <si>
    <t xml:space="preserve">PENDIENTE PAGO POR IGUALA DE MANTENIMIENTO A LOS AIRES ACONDICIONADOS, FREESER, NEVERAS, BEBEDERO, INVERSORES, CUARTO FRIO DE LA INSTITUCION </t>
  </si>
  <si>
    <t>B1500122479</t>
  </si>
  <si>
    <r>
      <rPr>
        <b/>
        <sz val="11"/>
        <rFont val="Calibri"/>
        <family val="2"/>
      </rPr>
      <t>*</t>
    </r>
    <r>
      <rPr>
        <b/>
        <sz val="8.8000000000000007"/>
        <rFont val="Bookman Old Style"/>
        <family val="1"/>
      </rPr>
      <t xml:space="preserve"> </t>
    </r>
    <r>
      <rPr>
        <b/>
        <sz val="11"/>
        <rFont val="Bookman Old Style"/>
        <family val="1"/>
      </rPr>
      <t>V ENERGY, SA</t>
    </r>
  </si>
  <si>
    <t>B1500122478</t>
  </si>
  <si>
    <t>B1500000213</t>
  </si>
  <si>
    <t xml:space="preserve">PENDIENTE PAGO POR LA ADUISICION DE CUPONES DE GASOIL PARA USO DE LA INSTITUCION, ENERO/21, SEMESTRE ENERO -JUNIO/21, SEGÚN O/C JB-2021-00003 </t>
  </si>
  <si>
    <t xml:space="preserve">PENDIENTE PAGO POR LA ADUISICION DE CUPONES DE GASOLINA PARA USO DE LA INSTITUCION, ENERO/21, SEMESTRE ENERO -JUNIO/21, SEGÚN O/C JB-2021-00002 </t>
  </si>
  <si>
    <t xml:space="preserve">PENDIENTE PAGO POR LA ADQUISICION DE ALIMENTOS Y BEBIDAS PARA USO DE LA INSTITUCION, SEGÚN </t>
  </si>
  <si>
    <r>
      <rPr>
        <b/>
        <sz val="11"/>
        <rFont val="Calibri"/>
        <family val="2"/>
      </rPr>
      <t>*</t>
    </r>
    <r>
      <rPr>
        <b/>
        <sz val="8.8000000000000007"/>
        <rFont val="Bookman Old Style"/>
        <family val="1"/>
      </rPr>
      <t xml:space="preserve"> </t>
    </r>
    <r>
      <rPr>
        <b/>
        <sz val="11"/>
        <rFont val="Bookman Old Style"/>
        <family val="1"/>
      </rPr>
      <t>SUPERMERCADO MJ CUMBRE</t>
    </r>
  </si>
  <si>
    <t>LIB-522</t>
  </si>
  <si>
    <t>LIB-521</t>
  </si>
  <si>
    <t>LIB-699</t>
  </si>
  <si>
    <t>LIB-966</t>
  </si>
  <si>
    <t>LIB-959</t>
  </si>
  <si>
    <t>B1500001189</t>
  </si>
  <si>
    <t>BDC SERRALLES, S.R.L.</t>
  </si>
  <si>
    <t>PENDIENTE PAGO POR LA ADQUISICION DE ARTICULOS E INSUMOS DE LABORATORIO, SEGÚN O/C JB-2020-00141 ANEXA.</t>
  </si>
  <si>
    <t>COMPENSACIONES ESPECIALES MES DE OCTUBRE 2020</t>
  </si>
  <si>
    <t>TOTAL JULIO 2021</t>
  </si>
  <si>
    <t>B1500000029</t>
  </si>
  <si>
    <t>PENDIENTE FACTURA POR CONCEPTO DE IGUALA DE MANTENIMIENTO A LOS AIRES ACONDICIONADOS, FREESER, NEVERAS, BEBEDERO DE AGUA, INVERSORES, CUARTO FRIO DE LA INSTITUCION CORRESPONDIENTE DEL 27 DE OC/20 AL 27 DE MAYO/21</t>
  </si>
  <si>
    <r>
      <rPr>
        <b/>
        <sz val="11"/>
        <rFont val="Bookman Old Style"/>
        <family val="1"/>
      </rPr>
      <t>NOTA</t>
    </r>
    <r>
      <rPr>
        <sz val="11"/>
        <rFont val="Bookman Old Style"/>
        <family val="1"/>
      </rPr>
      <t>: LOS PROVEEDORES CON (</t>
    </r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>) NO SE PRESENTABAN EN LA RELACION DE CUENTAS POR PAGAR DEBIDO A QUE SON AL CONTADO Y EN SU MOMENTO NO LA CONSIDERAMOS PARA INCLUIRLA EN LA RELACION, ESTOS SUPLIDORES NO ESTABAN AL DIA EN SUS OBLIGACIONES TRIBUTARIAS Y POR  LO TANTO NO SE HABIA PROCESADO EL PAGO. EN ESE MISMO ORDEN, LOS PROVEEDORES CON (*) SE INCLUYERON EN EL MES DE JULIO 2021, DEBIDO A QUE ESTOS LIBRAMIENTOS ESTABAN EN PROCESO DE PAGO, PERO NO ESTAN AL DIA EN SUS OBLIGACIONES TRIBUTARIAS</t>
    </r>
    <r>
      <rPr>
        <sz val="11"/>
        <rFont val="Bookman Old Style"/>
        <family val="1"/>
      </rPr>
      <t xml:space="preserve">                                                                                    </t>
    </r>
  </si>
  <si>
    <t>MESSI, S.R.L.</t>
  </si>
  <si>
    <t xml:space="preserve">PENDIENTE FACTURA POR LA ADQUISICION DE PRODUCTOS CEREALES Y LEGUMBRES, ARROZ Y ACEITE PARA SER UTILIZADOS EN EL COMEDOR PARA CONSUMO DE PERSONAL DE ALGUNAS AREA DE LA INSTITUCION </t>
  </si>
  <si>
    <t>B1500001841</t>
  </si>
  <si>
    <t>B1500001842</t>
  </si>
  <si>
    <t>FLORISTERIA ZUNIFLOR</t>
  </si>
  <si>
    <t>PENDIENTE FACTURA POR LA ADQUISICION DE CORONA FUNEBRE AMARILLA CON MOTIVO AL FALLECIMIENTO DEL ENC. DEL DEPTO DE BOTANICA EL LIC. BRIGIDO PEGUERO</t>
  </si>
  <si>
    <t>PENDIENTE FACTURA POR LA ADQUISICION DE JARRON ROSAS Y LIRIOS CON MOTIVO AL FALLECIMIENTO DEL ENC. DEL DEPTO DE BOTANICA EL LIC. BRIGIDO PEGUERO</t>
  </si>
  <si>
    <t>B1500105797</t>
  </si>
  <si>
    <t>COMPAÑÍA DOMINICANA DE TELEFONOS</t>
  </si>
  <si>
    <t>PENDIENTE FACTURA POR EL USO DE SERVICIO CELULAR ASIGNADO AL DIRECTOR Y SUB-DIRECTOR DE LA INSTITUCION, AGOSTO 2021</t>
  </si>
  <si>
    <t>B1500105794</t>
  </si>
  <si>
    <t>B1500105795</t>
  </si>
  <si>
    <t>B1500105796</t>
  </si>
  <si>
    <t>PENDIENTE FACTURA SERVICIO TELEFONICO, INTERNET Y FAX, CUENTA NO. 713652667 CORRESPONDIENTE AL MES DE AGOSTO, 2021.</t>
  </si>
  <si>
    <t>PENDIENTE FACTURA SERVICIO TELEFONICO, INTERNET Y FAX, CUENTA NO. 729047985 CORRESPONDIENTE AL MES DE AGOSTO, 2021.</t>
  </si>
  <si>
    <t>PENDIENTE FACTURA SERVICIO TELEFONICO, INTERNET Y FAX, CUENTA NO.  760392150, CORRESPONDIENTE AL MES DE AGOSTO, 2021.</t>
  </si>
  <si>
    <t>ALTICE DOMINICANA</t>
  </si>
  <si>
    <t>PENDIENTE PAGO FACTURA DEL PLAN DE INTERNET CORRESPONDIENTE A LA CUENTA NO. 85569019 DEL PERIODO 01-AGO-21 AL 31-AGO-21</t>
  </si>
  <si>
    <t>B1500033097</t>
  </si>
  <si>
    <t>B1500000038</t>
  </si>
  <si>
    <t>SERVICIO TELEFONICO DEL PLAN FLOTILLAS E INTERNET CORRESPONDIENTE AL MES DE AGOSTO 2021.</t>
  </si>
  <si>
    <t>B1500105124</t>
  </si>
  <si>
    <t>B1500011552</t>
  </si>
  <si>
    <t>INVERSIONES TARAMACA</t>
  </si>
  <si>
    <t>PENDIENTE FACTURA POR LA ADQUISICION DE 238 BOTELLONES DE AGUA ALASKA, JULIO 2021, O/C OR-JB-2020-00085</t>
  </si>
  <si>
    <t>B1500001106</t>
  </si>
  <si>
    <t>INTITUTO POSTAL DOMINICANO</t>
  </si>
  <si>
    <t xml:space="preserve">PENDIENTE FACTURA POR EL ENVIO DE VARIOS PAQUETES DE ESPECIMENES DE HERBARIO </t>
  </si>
  <si>
    <t>RH-291</t>
  </si>
  <si>
    <t>TEODORO CLASE GARCIA</t>
  </si>
  <si>
    <t>PENDIENTE SUPLENCIA POR EL CARGO VACANTE ENC. DEPTO DE BOTANICA CORRESPONDIENTE A LOS 30 DIAS DEL MES DE AGOSTO 2021</t>
  </si>
  <si>
    <t>B1500122689</t>
  </si>
  <si>
    <t>V ENERGY</t>
  </si>
  <si>
    <t>PENDIENTE FACTURA POR LA ADQUISICION DE CUPONES DE GASOLINA PARA USO EN LA INSTITUCION, FEBRERO 2021, CORRESPONDIENTE AL SEMESTRE ENERO-JUNIO 2021</t>
  </si>
  <si>
    <t>B1500122688</t>
  </si>
  <si>
    <t>PENDIENTE FACTURA POR LA ADQUISICION DE CUPONES DE GASOIL PARA USO EN LA INSTITUCION, FEBRERO 2021, CORRESPONDIENTE AL SEMESTRE ENERO-JUNIO 2021</t>
  </si>
  <si>
    <t>B1500000069</t>
  </si>
  <si>
    <t>PLASTICOS LINS, S.R.L.</t>
  </si>
  <si>
    <t>PENDIENTE FACTURA POR LA ADQUISICION DE FUNDAS PLASTICAS PARA USO EN LA INSTITUCION</t>
  </si>
  <si>
    <t>TOTAL A AGOSTO 2021</t>
  </si>
  <si>
    <t>TOTAL AGOSTO 2021</t>
  </si>
  <si>
    <t>B1500000136</t>
  </si>
  <si>
    <t>SERVICIOS CONTRA INCENDIO RODRIGUEZ</t>
  </si>
  <si>
    <t>PENDIENTE FACTURA POR LA ADQUISICION Y RECARGAS DE EXTINTORES DE LA INSTITUCION Y VEHICULOS</t>
  </si>
  <si>
    <t>B1500000028</t>
  </si>
  <si>
    <t>DISTRIBUIDORA BACESMOS, S.R.L.</t>
  </si>
  <si>
    <t xml:space="preserve">PENDIENTE FACTURA POR LA ADQUISICION DE SEGURIDAD, FERRETERIA Y PIEZAS PARA EL MANTENIMIENTO Y REPARACION DE TRIMMERS, SOPLADORAS Y TRACTOR GIRO CERO </t>
  </si>
  <si>
    <t>COLECTOR DE IMPUESTOS INTERNOS</t>
  </si>
  <si>
    <t>PENDIENTE PAGO DEL IMPUESTO ITBIS, JULIO 2021</t>
  </si>
  <si>
    <t>B1500000830</t>
  </si>
  <si>
    <t>COLECTOR CONTRIBUCIONES AL INAVI</t>
  </si>
  <si>
    <t>PENDIENTE PAGO POR EL 50% CORRESPONDIENTE A LA INSTITUCION POR SERVICIO DE FUNERARIA A LOS EMPLEADOS DEL JARDIN</t>
  </si>
  <si>
    <t>GLENNY MARIA MARTINEZ POZO</t>
  </si>
  <si>
    <t>RH-290</t>
  </si>
  <si>
    <t>PENDIENTE PAGO SUPLENCIA POR EL CARGO VACANTE ANALISTA FINANCIERA POR UN PERIODO DE 30 DIAS DEL MES DE AGOSTO</t>
  </si>
  <si>
    <t>RH-266</t>
  </si>
  <si>
    <t>HERMOGENES AGRAMONTE MATEO</t>
  </si>
  <si>
    <t>PENDIENTE PAGO DE VACACIONES QUIEN LABORO EN ESTA INSTITUCION EN EL PERIODO DESDE EL 01/08/2017 HASTA EL 01/08/2021 COMO VIGILANTE</t>
  </si>
  <si>
    <t>RH-240</t>
  </si>
  <si>
    <t>PEDRO NOLASCO SUAREZ ESPINO</t>
  </si>
  <si>
    <t>PENDIENTE PAGO NOMINA ADICIONAL FIJA, COMO DIRECTOR GENERAL CORRESPONDIENTE A 20 DIAS DEL MES DE JULIO 2021</t>
  </si>
  <si>
    <t>RH-228</t>
  </si>
  <si>
    <t>PENDIENTE PAGO NOMINA ADICIONAL FIJA, COMO TECNICO DE EXPLORACION Y TAXONOMIA  CORRESPONDIENTE AL MES DE JULIO 2021</t>
  </si>
  <si>
    <t>CRUZ OSCAR MONTERO MERCADO</t>
  </si>
  <si>
    <t>RH-267</t>
  </si>
  <si>
    <t>PENDIENTE PAGO NOMINA ADICIONAL FIJA, COMO ASISTENTE DEL DIRECTOR GENERAL CORRESPONDIENTE A 20 DIAS DEL MES DE JULIO 2021</t>
  </si>
  <si>
    <t>FATIMA JOSEPHAN DE LOS SANTOS ALMANZAR</t>
  </si>
  <si>
    <t>RH-253</t>
  </si>
  <si>
    <t>MOISES MONTERO GOMEZ</t>
  </si>
  <si>
    <t>PENDIENTE PAGO SUPLENCIA POR CUBRIR LICENCIA MEDICA DE LA LIC CLARITZA DE LOS SANTOS DURANTE LOS MESES FEBRERO, MARZO Y ABRIL 2021</t>
  </si>
  <si>
    <t>RH-241</t>
  </si>
  <si>
    <t>PENDIENTE PAGO SUPLENCIA POR EL CARGO VACANTE ANALISTA FINANCIERA POR UN PERIODO DE 31 DIAS DEL MES DE JULIO</t>
  </si>
  <si>
    <t>RH-242</t>
  </si>
  <si>
    <t>PENDIENTE SUPLENCIA POR EL CARGO VACANTE ENC. DEPTO DE BOTANICA CORRESPONDIENTE A LOS 30 DIAS DEL MES DE JULIO 2021</t>
  </si>
  <si>
    <t>RH-247</t>
  </si>
  <si>
    <t>MAYRELIS MORALES MEYER</t>
  </si>
  <si>
    <t>PENDIENTE PAGO SUPLENCIA POR LA LICENCIA MEDICA DEL DR. RAUL VENTURA DE 15 DIAS DEL MES DE JULIO 2021</t>
  </si>
  <si>
    <t>RELACION DE FACTURAS PENDIENTES DE PAGO AL 31 DE AGOSTO 2021</t>
  </si>
  <si>
    <t>FECHA: 31/08/2021</t>
  </si>
  <si>
    <t>DIRECCION UNIDADES DE AUDITORIA INTERNA GUBERNAMENTAL</t>
  </si>
  <si>
    <t>INFORMACIONES FINANCIERAS</t>
  </si>
  <si>
    <t>UAI EN: JARDIN BOTANICO NACIONAL</t>
  </si>
  <si>
    <t xml:space="preserve">BALANCE AL CIERRE DEL MES: </t>
  </si>
  <si>
    <t>MENOS:</t>
  </si>
  <si>
    <t>MOVIMIENTO DEL MES</t>
  </si>
  <si>
    <t>OBSERVACIONES:</t>
  </si>
  <si>
    <t>ANTIGUEDAD DE SALDOS</t>
  </si>
  <si>
    <t>0-30 DIAS:</t>
  </si>
  <si>
    <t xml:space="preserve">31-61 DIAS: </t>
  </si>
  <si>
    <t xml:space="preserve">   91-120 DIAS: </t>
  </si>
  <si>
    <t>MAS DE 120 DIAS:</t>
  </si>
  <si>
    <t>VER DETALLE DE LAS CUENTAS POR PAGAR SEGÚN RELACION ENVIADA A  LA DUAIG</t>
  </si>
  <si>
    <t>CUENTAS POR PAGAR CORTADA AL 31/08/2021</t>
  </si>
  <si>
    <t>B1500237337</t>
  </si>
  <si>
    <t>PENDIENTE FACTURA POR SERVICIO DE ENERGIA ELECTRICA AL MES DE AGOSTO 2021 PERIODO 17/07/2021 AL 17/08/2021</t>
  </si>
  <si>
    <t>B1500237338</t>
  </si>
  <si>
    <t>B1500237328</t>
  </si>
  <si>
    <t xml:space="preserve">     61-90 DIAS: </t>
  </si>
  <si>
    <t>BALANCE DE LOS MESES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</si>
</sst>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Calibri"/>
      <family val="2"/>
      <scheme val="minor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0"/>
      <name val="Calibri"/>
      <family val="2"/>
      <scheme val="minor"/>
    </font>
    <font>
      <b/>
      <sz val="18"/>
      <name val="Bookman Old Style"/>
      <family val="1"/>
    </font>
    <font>
      <b/>
      <u/>
      <sz val="9"/>
      <name val="Bookman Old Style"/>
      <family val="1"/>
    </font>
    <font>
      <sz val="1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8.8000000000000007"/>
      <name val="Bookman Old Style"/>
      <family val="1"/>
    </font>
    <font>
      <sz val="11"/>
      <color theme="1"/>
      <name val="Calibri"/>
      <family val="2"/>
    </font>
    <font>
      <b/>
      <sz val="11"/>
      <color rgb="FF000000"/>
      <name val="Bookman Old Style"/>
      <family val="1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14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4" fontId="5" fillId="0" borderId="0" xfId="0" applyNumberFormat="1" applyFont="1" applyFill="1"/>
    <xf numFmtId="4" fontId="6" fillId="0" borderId="0" xfId="0" applyNumberFormat="1" applyFont="1" applyFill="1"/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9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4" fontId="6" fillId="2" borderId="0" xfId="0" applyNumberFormat="1" applyFont="1" applyFill="1"/>
    <xf numFmtId="0" fontId="6" fillId="2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4" fontId="6" fillId="0" borderId="0" xfId="0" applyNumberFormat="1" applyFont="1" applyFill="1" applyAlignment="1">
      <alignment vertical="top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16" fillId="2" borderId="0" xfId="0" applyFont="1" applyFill="1"/>
    <xf numFmtId="4" fontId="5" fillId="0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/>
    <xf numFmtId="14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4" fontId="5" fillId="0" borderId="1" xfId="3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wrapText="1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/>
    <xf numFmtId="0" fontId="19" fillId="0" borderId="6" xfId="0" applyFont="1" applyFill="1" applyBorder="1"/>
    <xf numFmtId="0" fontId="19" fillId="0" borderId="7" xfId="0" applyFont="1" applyFill="1" applyBorder="1" applyAlignment="1">
      <alignment horizontal="center"/>
    </xf>
    <xf numFmtId="0" fontId="19" fillId="0" borderId="8" xfId="0" applyFont="1" applyFill="1" applyBorder="1"/>
    <xf numFmtId="0" fontId="5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2" xfId="3" applyFont="1" applyFill="1" applyBorder="1" applyAlignment="1">
      <alignment horizontal="center"/>
    </xf>
    <xf numFmtId="43" fontId="4" fillId="0" borderId="0" xfId="3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9" fillId="0" borderId="2" xfId="0" applyFont="1" applyFill="1" applyBorder="1"/>
    <xf numFmtId="0" fontId="19" fillId="0" borderId="9" xfId="0" applyFont="1" applyFill="1" applyBorder="1"/>
    <xf numFmtId="0" fontId="4" fillId="0" borderId="10" xfId="0" applyFont="1" applyFill="1" applyBorder="1" applyAlignment="1">
      <alignment horizontal="center"/>
    </xf>
    <xf numFmtId="43" fontId="21" fillId="0" borderId="0" xfId="3" applyFont="1" applyFill="1" applyBorder="1"/>
    <xf numFmtId="43" fontId="19" fillId="0" borderId="8" xfId="0" applyNumberFormat="1" applyFont="1" applyFill="1" applyBorder="1"/>
    <xf numFmtId="43" fontId="19" fillId="0" borderId="0" xfId="0" applyNumberFormat="1" applyFont="1" applyFill="1" applyBorder="1"/>
    <xf numFmtId="4" fontId="5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3" fontId="0" fillId="0" borderId="0" xfId="0" applyNumberFormat="1"/>
    <xf numFmtId="4" fontId="5" fillId="7" borderId="1" xfId="0" applyNumberFormat="1" applyFont="1" applyFill="1" applyBorder="1" applyAlignment="1">
      <alignment horizontal="center" vertical="center"/>
    </xf>
    <xf numFmtId="4" fontId="5" fillId="7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" fontId="5" fillId="8" borderId="1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0" fillId="5" borderId="7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20" fillId="5" borderId="8" xfId="0" applyFont="1" applyFill="1" applyBorder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66FF"/>
      <color rgb="FF66FFFF"/>
      <color rgb="FF00FFCC"/>
      <color rgb="FF0066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293592</xdr:colOff>
      <xdr:row>7</xdr:row>
      <xdr:rowOff>169047</xdr:rowOff>
    </xdr:from>
    <xdr:to>
      <xdr:col>2</xdr:col>
      <xdr:colOff>1193686</xdr:colOff>
      <xdr:row>15</xdr:row>
      <xdr:rowOff>112121</xdr:rowOff>
    </xdr:to>
    <xdr:pic>
      <xdr:nvPicPr>
        <xdr:cNvPr id="5" name="Picture 1" descr="http://www.contraloria.gob.do/Sitecontraloria/templates/contraloria_style_rd8/images/logo_gri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7292" y="1456827"/>
          <a:ext cx="900094" cy="140611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5"/>
  <sheetViews>
    <sheetView tabSelected="1" topLeftCell="F121" zoomScale="80" zoomScaleNormal="80" zoomScaleSheetLayoutView="30" workbookViewId="0">
      <selection activeCell="G126" sqref="G126"/>
    </sheetView>
  </sheetViews>
  <sheetFormatPr baseColWidth="10" defaultRowHeight="14.4" x14ac:dyDescent="0.3"/>
  <cols>
    <col min="1" max="1" width="27.109375" style="1" customWidth="1"/>
    <col min="2" max="2" width="27.88671875" style="2" customWidth="1"/>
    <col min="3" max="3" width="17.6640625" style="1" customWidth="1"/>
    <col min="4" max="4" width="37.33203125" style="4" customWidth="1"/>
    <col min="5" max="5" width="68.109375" style="3" customWidth="1"/>
    <col min="6" max="8" width="24.88671875" style="3" customWidth="1"/>
    <col min="9" max="9" width="10.33203125" style="3" customWidth="1"/>
    <col min="10" max="12" width="11.5546875" style="3"/>
    <col min="13" max="13" width="10.5546875" style="3" customWidth="1"/>
    <col min="14" max="14" width="11.5546875" style="3"/>
  </cols>
  <sheetData>
    <row r="1" spans="1:30" s="1" customFormat="1" x14ac:dyDescent="0.3">
      <c r="A1" s="10"/>
      <c r="B1" s="9"/>
      <c r="C1" s="10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7"/>
    </row>
    <row r="2" spans="1:30" s="1" customFormat="1" ht="22.8" x14ac:dyDescent="0.4">
      <c r="A2" s="11"/>
      <c r="B2" s="124" t="s">
        <v>0</v>
      </c>
      <c r="C2" s="124"/>
      <c r="D2" s="124"/>
      <c r="E2" s="124"/>
      <c r="F2" s="124"/>
      <c r="G2" s="124"/>
      <c r="H2" s="124"/>
      <c r="I2" s="124"/>
      <c r="J2" s="11"/>
      <c r="K2" s="11"/>
      <c r="L2" s="11"/>
      <c r="M2" s="11"/>
      <c r="N2" s="10"/>
      <c r="O2" s="7"/>
    </row>
    <row r="3" spans="1:30" s="1" customFormat="1" ht="15.6" x14ac:dyDescent="0.3">
      <c r="A3" s="11"/>
      <c r="B3" s="125" t="s">
        <v>45</v>
      </c>
      <c r="C3" s="125"/>
      <c r="D3" s="125"/>
      <c r="E3" s="125"/>
      <c r="F3" s="125"/>
      <c r="G3" s="125"/>
      <c r="H3" s="125"/>
      <c r="I3" s="125"/>
      <c r="J3" s="11"/>
      <c r="K3" s="11"/>
      <c r="L3" s="11"/>
      <c r="M3" s="11"/>
      <c r="N3" s="10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1" customFormat="1" ht="15.6" x14ac:dyDescent="0.3">
      <c r="A4" s="11"/>
      <c r="B4" s="125" t="s">
        <v>266</v>
      </c>
      <c r="C4" s="125"/>
      <c r="D4" s="125"/>
      <c r="E4" s="125"/>
      <c r="F4" s="125"/>
      <c r="G4" s="125"/>
      <c r="H4" s="125"/>
      <c r="I4" s="125"/>
      <c r="J4" s="11"/>
      <c r="K4" s="11"/>
      <c r="L4" s="11"/>
      <c r="M4" s="11"/>
      <c r="N4" s="10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1" customFormat="1" ht="15.6" x14ac:dyDescent="0.3">
      <c r="A5" s="11"/>
      <c r="B5" s="91"/>
      <c r="C5" s="11"/>
      <c r="D5" s="125" t="s">
        <v>5</v>
      </c>
      <c r="E5" s="125"/>
      <c r="F5" s="125"/>
      <c r="G5" s="90"/>
      <c r="H5" s="90"/>
      <c r="I5" s="11"/>
      <c r="J5" s="11"/>
      <c r="K5" s="11"/>
      <c r="L5" s="11"/>
      <c r="M5" s="11"/>
      <c r="N5" s="10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s="1" customFormat="1" ht="15.6" x14ac:dyDescent="0.3">
      <c r="A6" s="11"/>
      <c r="B6" s="127"/>
      <c r="C6" s="127"/>
      <c r="D6" s="127"/>
      <c r="E6" s="12"/>
      <c r="F6" s="12"/>
      <c r="G6" s="12"/>
      <c r="H6" s="12"/>
      <c r="I6" s="11"/>
      <c r="J6" s="11"/>
      <c r="K6" s="11"/>
      <c r="L6" s="11"/>
      <c r="M6" s="11"/>
      <c r="N6" s="10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1" customFormat="1" x14ac:dyDescent="0.3">
      <c r="A7" s="11"/>
      <c r="B7" s="25" t="s">
        <v>46</v>
      </c>
      <c r="C7" s="26"/>
      <c r="D7" s="91"/>
      <c r="E7" s="11"/>
      <c r="F7" s="11"/>
      <c r="G7" s="11"/>
      <c r="H7" s="11"/>
      <c r="I7" s="126" t="s">
        <v>267</v>
      </c>
      <c r="J7" s="126"/>
      <c r="K7" s="11"/>
      <c r="L7" s="11"/>
      <c r="M7" s="11"/>
      <c r="N7" s="10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s="1" customFormat="1" x14ac:dyDescent="0.3">
      <c r="A8" s="11"/>
      <c r="B8" s="91"/>
      <c r="C8" s="11"/>
      <c r="D8" s="91"/>
      <c r="E8" s="11" t="s">
        <v>59</v>
      </c>
      <c r="F8" s="11"/>
      <c r="G8" s="11"/>
      <c r="H8" s="11"/>
      <c r="I8" s="11"/>
      <c r="J8" s="11"/>
      <c r="K8" s="11"/>
      <c r="L8" s="11"/>
      <c r="M8" s="11"/>
      <c r="N8" s="10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s="5" customFormat="1" ht="30" customHeight="1" x14ac:dyDescent="0.3">
      <c r="A9" s="27" t="s">
        <v>94</v>
      </c>
      <c r="B9" s="27" t="s">
        <v>94</v>
      </c>
      <c r="C9" s="18" t="s">
        <v>4</v>
      </c>
      <c r="D9" s="18" t="s">
        <v>1</v>
      </c>
      <c r="E9" s="18" t="s">
        <v>2</v>
      </c>
      <c r="F9" s="18" t="s">
        <v>3</v>
      </c>
      <c r="G9" s="18" t="s">
        <v>88</v>
      </c>
      <c r="H9" s="18" t="s">
        <v>50</v>
      </c>
      <c r="I9" s="51" t="s">
        <v>22</v>
      </c>
      <c r="J9" s="51" t="s">
        <v>23</v>
      </c>
      <c r="K9" s="51" t="s">
        <v>24</v>
      </c>
      <c r="L9" s="51" t="s">
        <v>25</v>
      </c>
      <c r="M9" s="52" t="s">
        <v>26</v>
      </c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1:30" s="1" customFormat="1" ht="27.6" x14ac:dyDescent="0.3">
      <c r="A10" s="20" t="s">
        <v>61</v>
      </c>
      <c r="B10" s="57" t="s">
        <v>12</v>
      </c>
      <c r="C10" s="28" t="s">
        <v>13</v>
      </c>
      <c r="D10" s="57" t="s">
        <v>6</v>
      </c>
      <c r="E10" s="6" t="s">
        <v>60</v>
      </c>
      <c r="F10" s="55"/>
      <c r="G10" s="55">
        <v>17500</v>
      </c>
      <c r="H10" s="55" t="s">
        <v>51</v>
      </c>
      <c r="I10" s="69"/>
      <c r="J10" s="69"/>
      <c r="K10" s="69"/>
      <c r="L10" s="69"/>
      <c r="M10" s="70" t="s">
        <v>27</v>
      </c>
      <c r="N10" s="3"/>
    </row>
    <row r="11" spans="1:30" s="1" customFormat="1" ht="27.6" x14ac:dyDescent="0.3">
      <c r="A11" s="20" t="s">
        <v>61</v>
      </c>
      <c r="B11" s="57" t="s">
        <v>12</v>
      </c>
      <c r="C11" s="28">
        <v>39183</v>
      </c>
      <c r="D11" s="57" t="s">
        <v>6</v>
      </c>
      <c r="E11" s="6" t="s">
        <v>60</v>
      </c>
      <c r="F11" s="55"/>
      <c r="G11" s="55">
        <v>13050</v>
      </c>
      <c r="H11" s="55" t="s">
        <v>51</v>
      </c>
      <c r="I11" s="69"/>
      <c r="J11" s="69"/>
      <c r="K11" s="69"/>
      <c r="L11" s="69"/>
      <c r="M11" s="70" t="s">
        <v>27</v>
      </c>
      <c r="N11" s="3"/>
    </row>
    <row r="12" spans="1:30" s="1" customFormat="1" ht="27.6" x14ac:dyDescent="0.3">
      <c r="A12" s="20" t="s">
        <v>61</v>
      </c>
      <c r="B12" s="57">
        <v>601</v>
      </c>
      <c r="C12" s="28" t="s">
        <v>14</v>
      </c>
      <c r="D12" s="57" t="s">
        <v>7</v>
      </c>
      <c r="E12" s="6" t="s">
        <v>60</v>
      </c>
      <c r="F12" s="55"/>
      <c r="G12" s="55">
        <v>600</v>
      </c>
      <c r="H12" s="55" t="s">
        <v>51</v>
      </c>
      <c r="I12" s="69"/>
      <c r="J12" s="69"/>
      <c r="K12" s="69"/>
      <c r="L12" s="69"/>
      <c r="M12" s="70" t="s">
        <v>27</v>
      </c>
      <c r="N12" s="3"/>
    </row>
    <row r="13" spans="1:30" s="1" customFormat="1" ht="27.6" x14ac:dyDescent="0.3">
      <c r="A13" s="20" t="s">
        <v>61</v>
      </c>
      <c r="B13" s="57">
        <v>22</v>
      </c>
      <c r="C13" s="28">
        <v>40644</v>
      </c>
      <c r="D13" s="57" t="s">
        <v>8</v>
      </c>
      <c r="E13" s="6" t="s">
        <v>60</v>
      </c>
      <c r="F13" s="55"/>
      <c r="G13" s="55">
        <v>5250</v>
      </c>
      <c r="H13" s="55" t="s">
        <v>51</v>
      </c>
      <c r="I13" s="69"/>
      <c r="J13" s="69"/>
      <c r="K13" s="69"/>
      <c r="L13" s="69"/>
      <c r="M13" s="70" t="s">
        <v>27</v>
      </c>
      <c r="N13" s="3"/>
    </row>
    <row r="14" spans="1:30" s="1" customFormat="1" ht="27.6" x14ac:dyDescent="0.3">
      <c r="A14" s="20" t="s">
        <v>61</v>
      </c>
      <c r="B14" s="57">
        <v>602</v>
      </c>
      <c r="C14" s="28">
        <v>41572</v>
      </c>
      <c r="D14" s="57" t="s">
        <v>7</v>
      </c>
      <c r="E14" s="6" t="s">
        <v>60</v>
      </c>
      <c r="F14" s="55"/>
      <c r="G14" s="55">
        <v>150</v>
      </c>
      <c r="H14" s="55" t="s">
        <v>51</v>
      </c>
      <c r="I14" s="69"/>
      <c r="J14" s="69"/>
      <c r="K14" s="69"/>
      <c r="L14" s="69"/>
      <c r="M14" s="70" t="s">
        <v>27</v>
      </c>
      <c r="N14" s="3"/>
    </row>
    <row r="15" spans="1:30" s="1" customFormat="1" ht="27.6" x14ac:dyDescent="0.3">
      <c r="A15" s="20" t="s">
        <v>21</v>
      </c>
      <c r="B15" s="57">
        <v>700</v>
      </c>
      <c r="C15" s="28">
        <v>41352</v>
      </c>
      <c r="D15" s="54" t="s">
        <v>74</v>
      </c>
      <c r="E15" s="6" t="s">
        <v>32</v>
      </c>
      <c r="F15" s="55">
        <v>32746.87</v>
      </c>
      <c r="G15" s="55"/>
      <c r="H15" s="55" t="s">
        <v>52</v>
      </c>
      <c r="I15" s="19"/>
      <c r="J15" s="19"/>
      <c r="K15" s="19"/>
      <c r="L15" s="19"/>
      <c r="M15" s="19" t="s">
        <v>27</v>
      </c>
      <c r="N15" s="3"/>
    </row>
    <row r="16" spans="1:30" s="1" customFormat="1" ht="27.6" x14ac:dyDescent="0.3">
      <c r="A16" s="20" t="s">
        <v>19</v>
      </c>
      <c r="B16" s="58">
        <v>600329618989</v>
      </c>
      <c r="C16" s="28" t="s">
        <v>15</v>
      </c>
      <c r="D16" s="54" t="s">
        <v>11</v>
      </c>
      <c r="E16" s="6" t="s">
        <v>33</v>
      </c>
      <c r="F16" s="55">
        <v>384483.13</v>
      </c>
      <c r="G16" s="55"/>
      <c r="H16" s="55" t="s">
        <v>53</v>
      </c>
      <c r="I16" s="19"/>
      <c r="J16" s="19"/>
      <c r="K16" s="19"/>
      <c r="L16" s="19"/>
      <c r="M16" s="19" t="s">
        <v>27</v>
      </c>
      <c r="N16" s="3"/>
    </row>
    <row r="17" spans="1:14" s="1" customFormat="1" ht="27.6" x14ac:dyDescent="0.3">
      <c r="A17" s="20" t="s">
        <v>20</v>
      </c>
      <c r="B17" s="58">
        <v>600918516501</v>
      </c>
      <c r="C17" s="28" t="s">
        <v>15</v>
      </c>
      <c r="D17" s="54" t="s">
        <v>11</v>
      </c>
      <c r="E17" s="6" t="s">
        <v>33</v>
      </c>
      <c r="F17" s="55">
        <v>9980.0400000000009</v>
      </c>
      <c r="G17" s="55"/>
      <c r="H17" s="55" t="s">
        <v>53</v>
      </c>
      <c r="I17" s="19"/>
      <c r="J17" s="19"/>
      <c r="K17" s="19"/>
      <c r="L17" s="19"/>
      <c r="M17" s="19" t="s">
        <v>27</v>
      </c>
      <c r="N17" s="3"/>
    </row>
    <row r="18" spans="1:14" s="1" customFormat="1" ht="27.6" x14ac:dyDescent="0.3">
      <c r="A18" s="20" t="s">
        <v>16</v>
      </c>
      <c r="B18" s="58">
        <v>600329619408</v>
      </c>
      <c r="C18" s="28">
        <v>41943</v>
      </c>
      <c r="D18" s="54" t="s">
        <v>11</v>
      </c>
      <c r="E18" s="6" t="s">
        <v>34</v>
      </c>
      <c r="F18" s="55">
        <v>379797.13</v>
      </c>
      <c r="G18" s="55"/>
      <c r="H18" s="55" t="s">
        <v>53</v>
      </c>
      <c r="I18" s="19"/>
      <c r="J18" s="19"/>
      <c r="K18" s="19"/>
      <c r="L18" s="19"/>
      <c r="M18" s="19" t="s">
        <v>27</v>
      </c>
      <c r="N18" s="3"/>
    </row>
    <row r="19" spans="1:14" s="1" customFormat="1" ht="27.6" x14ac:dyDescent="0.3">
      <c r="A19" s="20" t="s">
        <v>17</v>
      </c>
      <c r="B19" s="58">
        <v>600918516795</v>
      </c>
      <c r="C19" s="28">
        <v>41943</v>
      </c>
      <c r="D19" s="54" t="s">
        <v>11</v>
      </c>
      <c r="E19" s="6" t="s">
        <v>34</v>
      </c>
      <c r="F19" s="55">
        <v>7168.44</v>
      </c>
      <c r="G19" s="55"/>
      <c r="H19" s="55" t="s">
        <v>53</v>
      </c>
      <c r="I19" s="19"/>
      <c r="J19" s="19"/>
      <c r="K19" s="19"/>
      <c r="L19" s="19"/>
      <c r="M19" s="19" t="s">
        <v>27</v>
      </c>
      <c r="N19" s="3"/>
    </row>
    <row r="20" spans="1:14" s="1" customFormat="1" ht="27.6" x14ac:dyDescent="0.3">
      <c r="A20" s="20" t="s">
        <v>61</v>
      </c>
      <c r="B20" s="57">
        <v>323</v>
      </c>
      <c r="C20" s="28">
        <v>42024</v>
      </c>
      <c r="D20" s="57" t="s">
        <v>7</v>
      </c>
      <c r="E20" s="6" t="s">
        <v>60</v>
      </c>
      <c r="F20" s="55"/>
      <c r="G20" s="55">
        <v>4000</v>
      </c>
      <c r="H20" s="55" t="s">
        <v>51</v>
      </c>
      <c r="I20" s="19"/>
      <c r="J20" s="19"/>
      <c r="K20" s="19"/>
      <c r="L20" s="19"/>
      <c r="M20" s="19" t="s">
        <v>27</v>
      </c>
      <c r="N20" s="3"/>
    </row>
    <row r="21" spans="1:14" s="1" customFormat="1" ht="27.6" x14ac:dyDescent="0.3">
      <c r="A21" s="20" t="s">
        <v>61</v>
      </c>
      <c r="B21" s="57">
        <v>2856601</v>
      </c>
      <c r="C21" s="28">
        <v>42103</v>
      </c>
      <c r="D21" s="54" t="s">
        <v>58</v>
      </c>
      <c r="E21" s="6" t="s">
        <v>60</v>
      </c>
      <c r="F21" s="55"/>
      <c r="G21" s="55">
        <v>9600</v>
      </c>
      <c r="H21" s="55" t="s">
        <v>51</v>
      </c>
      <c r="I21" s="19"/>
      <c r="J21" s="19"/>
      <c r="K21" s="19"/>
      <c r="L21" s="19"/>
      <c r="M21" s="19" t="s">
        <v>27</v>
      </c>
      <c r="N21" s="3"/>
    </row>
    <row r="22" spans="1:14" s="1" customFormat="1" ht="27.6" x14ac:dyDescent="0.3">
      <c r="A22" s="59" t="s">
        <v>18</v>
      </c>
      <c r="B22" s="58">
        <v>600329621150</v>
      </c>
      <c r="C22" s="28">
        <v>42308</v>
      </c>
      <c r="D22" s="54" t="s">
        <v>11</v>
      </c>
      <c r="E22" s="6" t="s">
        <v>35</v>
      </c>
      <c r="F22" s="55">
        <v>112688.02</v>
      </c>
      <c r="G22" s="55"/>
      <c r="H22" s="55" t="s">
        <v>53</v>
      </c>
      <c r="I22" s="71"/>
      <c r="J22" s="71"/>
      <c r="K22" s="71"/>
      <c r="L22" s="71"/>
      <c r="M22" s="19" t="s">
        <v>27</v>
      </c>
      <c r="N22" s="3"/>
    </row>
    <row r="23" spans="1:14" s="1" customFormat="1" ht="27.6" x14ac:dyDescent="0.3">
      <c r="A23" s="20" t="s">
        <v>47</v>
      </c>
      <c r="B23" s="58">
        <v>600329622698</v>
      </c>
      <c r="C23" s="28">
        <v>42674</v>
      </c>
      <c r="D23" s="54" t="s">
        <v>11</v>
      </c>
      <c r="E23" s="6" t="s">
        <v>48</v>
      </c>
      <c r="F23" s="55">
        <v>354864.71</v>
      </c>
      <c r="G23" s="55"/>
      <c r="H23" s="55" t="s">
        <v>53</v>
      </c>
      <c r="I23" s="71"/>
      <c r="J23" s="71"/>
      <c r="K23" s="71"/>
      <c r="L23" s="71"/>
      <c r="M23" s="19" t="s">
        <v>27</v>
      </c>
      <c r="N23" s="3"/>
    </row>
    <row r="24" spans="1:14" s="1" customFormat="1" ht="27.6" x14ac:dyDescent="0.3">
      <c r="A24" s="20" t="s">
        <v>49</v>
      </c>
      <c r="B24" s="58">
        <v>600918519644</v>
      </c>
      <c r="C24" s="28">
        <v>42674</v>
      </c>
      <c r="D24" s="54" t="s">
        <v>11</v>
      </c>
      <c r="E24" s="6" t="s">
        <v>48</v>
      </c>
      <c r="F24" s="55">
        <v>9376.0400000000009</v>
      </c>
      <c r="G24" s="55"/>
      <c r="H24" s="55" t="s">
        <v>53</v>
      </c>
      <c r="I24" s="71"/>
      <c r="J24" s="71"/>
      <c r="K24" s="71"/>
      <c r="L24" s="71"/>
      <c r="M24" s="19" t="s">
        <v>27</v>
      </c>
      <c r="N24" s="3"/>
    </row>
    <row r="25" spans="1:14" s="1" customFormat="1" ht="27.6" x14ac:dyDescent="0.3">
      <c r="A25" s="58" t="s">
        <v>30</v>
      </c>
      <c r="B25" s="58">
        <v>600918519733</v>
      </c>
      <c r="C25" s="28">
        <v>42704</v>
      </c>
      <c r="D25" s="54" t="s">
        <v>11</v>
      </c>
      <c r="E25" s="6" t="s">
        <v>36</v>
      </c>
      <c r="F25" s="55">
        <v>6526.95</v>
      </c>
      <c r="G25" s="55"/>
      <c r="H25" s="55" t="s">
        <v>53</v>
      </c>
      <c r="I25" s="71"/>
      <c r="J25" s="71"/>
      <c r="K25" s="71"/>
      <c r="L25" s="71"/>
      <c r="M25" s="19" t="s">
        <v>27</v>
      </c>
      <c r="N25" s="3"/>
    </row>
    <row r="26" spans="1:14" s="1" customFormat="1" ht="27.6" x14ac:dyDescent="0.3">
      <c r="A26" s="58" t="s">
        <v>31</v>
      </c>
      <c r="B26" s="58">
        <v>600329622785</v>
      </c>
      <c r="C26" s="28">
        <v>42704</v>
      </c>
      <c r="D26" s="54" t="s">
        <v>11</v>
      </c>
      <c r="E26" s="6" t="s">
        <v>36</v>
      </c>
      <c r="F26" s="55">
        <v>390291</v>
      </c>
      <c r="G26" s="55"/>
      <c r="H26" s="55" t="s">
        <v>53</v>
      </c>
      <c r="I26" s="71"/>
      <c r="J26" s="71"/>
      <c r="K26" s="71"/>
      <c r="L26" s="71"/>
      <c r="M26" s="19" t="s">
        <v>27</v>
      </c>
      <c r="N26" s="3"/>
    </row>
    <row r="27" spans="1:14" s="1" customFormat="1" ht="27.6" x14ac:dyDescent="0.3">
      <c r="A27" s="60" t="s">
        <v>29</v>
      </c>
      <c r="B27" s="57">
        <v>11653</v>
      </c>
      <c r="C27" s="28">
        <v>42717</v>
      </c>
      <c r="D27" s="54" t="s">
        <v>9</v>
      </c>
      <c r="E27" s="6" t="s">
        <v>10</v>
      </c>
      <c r="F27" s="55">
        <v>99000</v>
      </c>
      <c r="G27" s="55"/>
      <c r="H27" s="55" t="s">
        <v>53</v>
      </c>
      <c r="I27" s="71"/>
      <c r="J27" s="71"/>
      <c r="K27" s="71"/>
      <c r="L27" s="71"/>
      <c r="M27" s="19" t="s">
        <v>27</v>
      </c>
      <c r="N27" s="3"/>
    </row>
    <row r="28" spans="1:14" s="1" customFormat="1" ht="41.4" x14ac:dyDescent="0.3">
      <c r="A28" s="19" t="s">
        <v>54</v>
      </c>
      <c r="B28" s="61">
        <v>88</v>
      </c>
      <c r="C28" s="60">
        <v>42832</v>
      </c>
      <c r="D28" s="62" t="s">
        <v>89</v>
      </c>
      <c r="E28" s="6" t="s">
        <v>55</v>
      </c>
      <c r="F28" s="63">
        <v>20000</v>
      </c>
      <c r="G28" s="63"/>
      <c r="H28" s="55" t="s">
        <v>52</v>
      </c>
      <c r="I28" s="71"/>
      <c r="J28" s="71"/>
      <c r="K28" s="71"/>
      <c r="L28" s="71"/>
      <c r="M28" s="19" t="s">
        <v>27</v>
      </c>
      <c r="N28" s="3"/>
    </row>
    <row r="29" spans="1:14" s="1" customFormat="1" ht="27.6" x14ac:dyDescent="0.3">
      <c r="A29" s="19" t="s">
        <v>86</v>
      </c>
      <c r="B29" s="61">
        <v>244</v>
      </c>
      <c r="C29" s="60">
        <v>42850</v>
      </c>
      <c r="D29" s="62" t="s">
        <v>90</v>
      </c>
      <c r="E29" s="6" t="s">
        <v>87</v>
      </c>
      <c r="F29" s="63">
        <v>114496.49</v>
      </c>
      <c r="G29" s="63"/>
      <c r="H29" s="55" t="s">
        <v>52</v>
      </c>
      <c r="I29" s="71"/>
      <c r="J29" s="71"/>
      <c r="K29" s="71"/>
      <c r="L29" s="71"/>
      <c r="M29" s="19" t="s">
        <v>27</v>
      </c>
      <c r="N29" s="3"/>
    </row>
    <row r="30" spans="1:14" s="1" customFormat="1" ht="27.6" x14ac:dyDescent="0.3">
      <c r="A30" s="20" t="s">
        <v>61</v>
      </c>
      <c r="B30" s="57">
        <v>2856602</v>
      </c>
      <c r="C30" s="28">
        <v>42874</v>
      </c>
      <c r="D30" s="54" t="s">
        <v>58</v>
      </c>
      <c r="E30" s="6" t="s">
        <v>60</v>
      </c>
      <c r="F30" s="55"/>
      <c r="G30" s="55">
        <f>15525-6190</f>
        <v>9335</v>
      </c>
      <c r="H30" s="55" t="s">
        <v>51</v>
      </c>
      <c r="I30" s="19"/>
      <c r="J30" s="19"/>
      <c r="K30" s="19"/>
      <c r="L30" s="19"/>
      <c r="M30" s="19" t="s">
        <v>27</v>
      </c>
      <c r="N30" s="3"/>
    </row>
    <row r="31" spans="1:14" s="1" customFormat="1" ht="27.6" x14ac:dyDescent="0.3">
      <c r="A31" s="19" t="s">
        <v>38</v>
      </c>
      <c r="B31" s="61">
        <v>600329623767</v>
      </c>
      <c r="C31" s="60">
        <v>43008</v>
      </c>
      <c r="D31" s="54" t="s">
        <v>11</v>
      </c>
      <c r="E31" s="6" t="s">
        <v>37</v>
      </c>
      <c r="F31" s="63">
        <v>209065.51</v>
      </c>
      <c r="G31" s="63"/>
      <c r="H31" s="55" t="s">
        <v>53</v>
      </c>
      <c r="I31" s="71"/>
      <c r="J31" s="71"/>
      <c r="K31" s="71"/>
      <c r="L31" s="71"/>
      <c r="M31" s="19" t="s">
        <v>27</v>
      </c>
      <c r="N31" s="3"/>
    </row>
    <row r="32" spans="1:14" s="1" customFormat="1" ht="27.6" x14ac:dyDescent="0.3">
      <c r="A32" s="19" t="s">
        <v>40</v>
      </c>
      <c r="B32" s="61">
        <v>600329623851</v>
      </c>
      <c r="C32" s="60">
        <v>43039</v>
      </c>
      <c r="D32" s="54" t="s">
        <v>11</v>
      </c>
      <c r="E32" s="6" t="s">
        <v>39</v>
      </c>
      <c r="F32" s="63">
        <v>380440.43</v>
      </c>
      <c r="G32" s="63"/>
      <c r="H32" s="55" t="s">
        <v>53</v>
      </c>
      <c r="I32" s="71"/>
      <c r="J32" s="71"/>
      <c r="K32" s="71"/>
      <c r="L32" s="71"/>
      <c r="M32" s="19" t="s">
        <v>27</v>
      </c>
      <c r="N32" s="33"/>
    </row>
    <row r="33" spans="1:14" s="1" customFormat="1" ht="28.2" x14ac:dyDescent="0.3">
      <c r="A33" s="19" t="s">
        <v>41</v>
      </c>
      <c r="B33" s="61">
        <v>600918520957</v>
      </c>
      <c r="C33" s="60">
        <v>43039</v>
      </c>
      <c r="D33" s="62" t="s">
        <v>11</v>
      </c>
      <c r="E33" s="6" t="s">
        <v>39</v>
      </c>
      <c r="F33" s="63">
        <v>7395.41</v>
      </c>
      <c r="G33" s="63"/>
      <c r="H33" s="55" t="s">
        <v>53</v>
      </c>
      <c r="I33" s="71"/>
      <c r="J33" s="71"/>
      <c r="K33" s="71"/>
      <c r="L33" s="71"/>
      <c r="M33" s="71" t="s">
        <v>27</v>
      </c>
      <c r="N33" s="33"/>
    </row>
    <row r="34" spans="1:14" s="1" customFormat="1" ht="27.6" x14ac:dyDescent="0.3">
      <c r="A34" s="19" t="s">
        <v>42</v>
      </c>
      <c r="B34" s="61">
        <v>600329623945</v>
      </c>
      <c r="C34" s="60">
        <v>43069</v>
      </c>
      <c r="D34" s="54" t="s">
        <v>11</v>
      </c>
      <c r="E34" s="6" t="s">
        <v>43</v>
      </c>
      <c r="F34" s="63">
        <v>399184.43</v>
      </c>
      <c r="G34" s="63"/>
      <c r="H34" s="55" t="s">
        <v>53</v>
      </c>
      <c r="I34" s="71"/>
      <c r="J34" s="71"/>
      <c r="K34" s="71"/>
      <c r="L34" s="71"/>
      <c r="M34" s="71" t="s">
        <v>27</v>
      </c>
      <c r="N34" s="3"/>
    </row>
    <row r="35" spans="1:14" s="1" customFormat="1" ht="28.2" x14ac:dyDescent="0.3">
      <c r="A35" s="19" t="s">
        <v>44</v>
      </c>
      <c r="B35" s="61">
        <v>600918521011</v>
      </c>
      <c r="C35" s="60">
        <v>43069</v>
      </c>
      <c r="D35" s="62" t="s">
        <v>11</v>
      </c>
      <c r="E35" s="6" t="s">
        <v>43</v>
      </c>
      <c r="F35" s="63">
        <v>7366.25</v>
      </c>
      <c r="G35" s="63"/>
      <c r="H35" s="55" t="s">
        <v>53</v>
      </c>
      <c r="I35" s="71"/>
      <c r="J35" s="71"/>
      <c r="K35" s="71"/>
      <c r="L35" s="71"/>
      <c r="M35" s="71" t="s">
        <v>27</v>
      </c>
      <c r="N35" s="3"/>
    </row>
    <row r="36" spans="1:14" s="1" customFormat="1" ht="28.2" x14ac:dyDescent="0.3">
      <c r="A36" s="19" t="s">
        <v>65</v>
      </c>
      <c r="B36" s="61">
        <v>419</v>
      </c>
      <c r="C36" s="60">
        <v>43215</v>
      </c>
      <c r="D36" s="62" t="s">
        <v>66</v>
      </c>
      <c r="E36" s="6" t="s">
        <v>67</v>
      </c>
      <c r="F36" s="63">
        <v>6200</v>
      </c>
      <c r="G36" s="63"/>
      <c r="H36" s="55" t="s">
        <v>53</v>
      </c>
      <c r="I36" s="71"/>
      <c r="J36" s="71"/>
      <c r="K36" s="71"/>
      <c r="L36" s="71"/>
      <c r="M36" s="71" t="s">
        <v>27</v>
      </c>
      <c r="N36" s="3"/>
    </row>
    <row r="37" spans="1:14" s="1" customFormat="1" ht="27.6" x14ac:dyDescent="0.3">
      <c r="A37" s="20" t="s">
        <v>62</v>
      </c>
      <c r="B37" s="61">
        <v>600329625099</v>
      </c>
      <c r="C37" s="64">
        <v>43404</v>
      </c>
      <c r="D37" s="54" t="s">
        <v>11</v>
      </c>
      <c r="E37" s="6" t="s">
        <v>63</v>
      </c>
      <c r="F37" s="55">
        <v>372380.58</v>
      </c>
      <c r="G37" s="55"/>
      <c r="H37" s="55" t="s">
        <v>53</v>
      </c>
      <c r="I37" s="71"/>
      <c r="J37" s="71"/>
      <c r="K37" s="71"/>
      <c r="L37" s="71"/>
      <c r="M37" s="71" t="s">
        <v>27</v>
      </c>
      <c r="N37" s="3"/>
    </row>
    <row r="38" spans="1:14" s="1" customFormat="1" ht="27.6" x14ac:dyDescent="0.3">
      <c r="A38" s="20" t="s">
        <v>64</v>
      </c>
      <c r="B38" s="61">
        <v>600918522197</v>
      </c>
      <c r="C38" s="64">
        <v>43404</v>
      </c>
      <c r="D38" s="54" t="s">
        <v>11</v>
      </c>
      <c r="E38" s="6" t="s">
        <v>63</v>
      </c>
      <c r="F38" s="55">
        <v>14906.58</v>
      </c>
      <c r="G38" s="55"/>
      <c r="H38" s="55" t="s">
        <v>53</v>
      </c>
      <c r="I38" s="71"/>
      <c r="J38" s="71"/>
      <c r="K38" s="71"/>
      <c r="L38" s="71"/>
      <c r="M38" s="71" t="s">
        <v>27</v>
      </c>
      <c r="N38" s="3"/>
    </row>
    <row r="39" spans="1:14" s="1" customFormat="1" ht="27.6" x14ac:dyDescent="0.3">
      <c r="A39" s="20" t="s">
        <v>61</v>
      </c>
      <c r="B39" s="61">
        <v>2856604</v>
      </c>
      <c r="C39" s="60">
        <v>43454</v>
      </c>
      <c r="D39" s="54" t="s">
        <v>58</v>
      </c>
      <c r="E39" s="6" t="s">
        <v>60</v>
      </c>
      <c r="F39" s="63"/>
      <c r="G39" s="63">
        <v>4800</v>
      </c>
      <c r="H39" s="55" t="s">
        <v>51</v>
      </c>
      <c r="I39" s="71"/>
      <c r="J39" s="71"/>
      <c r="K39" s="71"/>
      <c r="L39" s="71"/>
      <c r="M39" s="71" t="s">
        <v>28</v>
      </c>
      <c r="N39" s="3"/>
    </row>
    <row r="40" spans="1:14" s="1" customFormat="1" ht="41.4" x14ac:dyDescent="0.3">
      <c r="A40" s="65" t="s">
        <v>69</v>
      </c>
      <c r="B40" s="19">
        <v>37120</v>
      </c>
      <c r="C40" s="64">
        <v>43595</v>
      </c>
      <c r="D40" s="54" t="s">
        <v>70</v>
      </c>
      <c r="E40" s="6" t="s">
        <v>71</v>
      </c>
      <c r="F40" s="55">
        <v>3824.15</v>
      </c>
      <c r="G40" s="55"/>
      <c r="H40" s="55" t="s">
        <v>53</v>
      </c>
      <c r="I40" s="71"/>
      <c r="J40" s="71"/>
      <c r="K40" s="71"/>
      <c r="L40" s="71"/>
      <c r="M40" s="71" t="s">
        <v>28</v>
      </c>
      <c r="N40" s="3"/>
    </row>
    <row r="41" spans="1:14" s="1" customFormat="1" ht="41.4" x14ac:dyDescent="0.3">
      <c r="A41" s="65" t="s">
        <v>72</v>
      </c>
      <c r="B41" s="19">
        <v>37121</v>
      </c>
      <c r="C41" s="64">
        <v>43595</v>
      </c>
      <c r="D41" s="54" t="s">
        <v>70</v>
      </c>
      <c r="E41" s="6" t="s">
        <v>71</v>
      </c>
      <c r="F41" s="55">
        <v>3140.14</v>
      </c>
      <c r="G41" s="55"/>
      <c r="H41" s="55" t="s">
        <v>53</v>
      </c>
      <c r="I41" s="71"/>
      <c r="J41" s="71"/>
      <c r="K41" s="71"/>
      <c r="L41" s="71"/>
      <c r="M41" s="71" t="s">
        <v>28</v>
      </c>
      <c r="N41" s="3"/>
    </row>
    <row r="42" spans="1:14" s="1" customFormat="1" ht="27.6" x14ac:dyDescent="0.3">
      <c r="A42" s="20" t="s">
        <v>85</v>
      </c>
      <c r="B42" s="19">
        <v>83931</v>
      </c>
      <c r="C42" s="64">
        <v>43677</v>
      </c>
      <c r="D42" s="54" t="s">
        <v>11</v>
      </c>
      <c r="E42" s="6" t="s">
        <v>73</v>
      </c>
      <c r="F42" s="55">
        <v>193685.35</v>
      </c>
      <c r="G42" s="55"/>
      <c r="H42" s="55" t="s">
        <v>53</v>
      </c>
      <c r="I42" s="71"/>
      <c r="J42" s="71"/>
      <c r="K42" s="71"/>
      <c r="L42" s="71"/>
      <c r="M42" s="71" t="s">
        <v>28</v>
      </c>
      <c r="N42" s="3"/>
    </row>
    <row r="43" spans="1:14" s="1" customFormat="1" ht="27.6" x14ac:dyDescent="0.3">
      <c r="A43" s="20" t="s">
        <v>76</v>
      </c>
      <c r="B43" s="19">
        <v>96466</v>
      </c>
      <c r="C43" s="64">
        <v>43738</v>
      </c>
      <c r="D43" s="54" t="s">
        <v>11</v>
      </c>
      <c r="E43" s="6" t="s">
        <v>75</v>
      </c>
      <c r="F43" s="55">
        <v>130608.49</v>
      </c>
      <c r="G43" s="55"/>
      <c r="H43" s="55" t="s">
        <v>53</v>
      </c>
      <c r="I43" s="71"/>
      <c r="J43" s="71"/>
      <c r="K43" s="71"/>
      <c r="L43" s="71"/>
      <c r="M43" s="71" t="s">
        <v>28</v>
      </c>
      <c r="N43" s="3"/>
    </row>
    <row r="44" spans="1:14" s="1" customFormat="1" ht="27.6" x14ac:dyDescent="0.3">
      <c r="A44" s="20" t="s">
        <v>78</v>
      </c>
      <c r="B44" s="19">
        <v>102830</v>
      </c>
      <c r="C44" s="64">
        <v>43769</v>
      </c>
      <c r="D44" s="54" t="s">
        <v>11</v>
      </c>
      <c r="E44" s="6" t="s">
        <v>77</v>
      </c>
      <c r="F44" s="55">
        <v>436756.45</v>
      </c>
      <c r="G44" s="55"/>
      <c r="H44" s="55" t="s">
        <v>53</v>
      </c>
      <c r="I44" s="71"/>
      <c r="J44" s="71"/>
      <c r="K44" s="71"/>
      <c r="L44" s="71"/>
      <c r="M44" s="71" t="s">
        <v>28</v>
      </c>
      <c r="N44" s="3"/>
    </row>
    <row r="45" spans="1:14" s="1" customFormat="1" ht="27.6" x14ac:dyDescent="0.3">
      <c r="A45" s="20" t="s">
        <v>79</v>
      </c>
      <c r="B45" s="19">
        <v>102846</v>
      </c>
      <c r="C45" s="64">
        <v>43769</v>
      </c>
      <c r="D45" s="54" t="s">
        <v>11</v>
      </c>
      <c r="E45" s="6" t="s">
        <v>77</v>
      </c>
      <c r="F45" s="55">
        <v>12944.7</v>
      </c>
      <c r="G45" s="55"/>
      <c r="H45" s="55" t="s">
        <v>53</v>
      </c>
      <c r="I45" s="71"/>
      <c r="J45" s="71"/>
      <c r="K45" s="71"/>
      <c r="L45" s="71"/>
      <c r="M45" s="71" t="s">
        <v>28</v>
      </c>
      <c r="N45" s="3"/>
    </row>
    <row r="46" spans="1:14" s="1" customFormat="1" ht="27.6" x14ac:dyDescent="0.3">
      <c r="A46" s="20" t="s">
        <v>80</v>
      </c>
      <c r="B46" s="19">
        <v>102770</v>
      </c>
      <c r="C46" s="64">
        <v>43769</v>
      </c>
      <c r="D46" s="54" t="s">
        <v>11</v>
      </c>
      <c r="E46" s="6" t="s">
        <v>77</v>
      </c>
      <c r="F46" s="55">
        <v>45868.18</v>
      </c>
      <c r="G46" s="55"/>
      <c r="H46" s="55" t="s">
        <v>53</v>
      </c>
      <c r="I46" s="71"/>
      <c r="J46" s="71"/>
      <c r="K46" s="71"/>
      <c r="L46" s="71"/>
      <c r="M46" s="71" t="s">
        <v>28</v>
      </c>
      <c r="N46" s="3"/>
    </row>
    <row r="47" spans="1:14" s="1" customFormat="1" ht="27.6" x14ac:dyDescent="0.3">
      <c r="A47" s="20" t="s">
        <v>81</v>
      </c>
      <c r="B47" s="19">
        <v>108782</v>
      </c>
      <c r="C47" s="64">
        <v>43799</v>
      </c>
      <c r="D47" s="54" t="s">
        <v>11</v>
      </c>
      <c r="E47" s="6" t="s">
        <v>82</v>
      </c>
      <c r="F47" s="55">
        <v>436756.45</v>
      </c>
      <c r="G47" s="55"/>
      <c r="H47" s="55" t="s">
        <v>53</v>
      </c>
      <c r="I47" s="71"/>
      <c r="J47" s="71"/>
      <c r="K47" s="71"/>
      <c r="L47" s="71"/>
      <c r="M47" s="71" t="s">
        <v>28</v>
      </c>
      <c r="N47" s="3"/>
    </row>
    <row r="48" spans="1:14" s="1" customFormat="1" ht="27.6" x14ac:dyDescent="0.3">
      <c r="A48" s="20" t="s">
        <v>83</v>
      </c>
      <c r="B48" s="19">
        <v>108783</v>
      </c>
      <c r="C48" s="64">
        <v>43799</v>
      </c>
      <c r="D48" s="54" t="s">
        <v>11</v>
      </c>
      <c r="E48" s="6" t="s">
        <v>82</v>
      </c>
      <c r="F48" s="55">
        <v>13578.86</v>
      </c>
      <c r="G48" s="55"/>
      <c r="H48" s="55" t="s">
        <v>53</v>
      </c>
      <c r="I48" s="71"/>
      <c r="J48" s="71"/>
      <c r="K48" s="71"/>
      <c r="L48" s="71"/>
      <c r="M48" s="71" t="s">
        <v>28</v>
      </c>
      <c r="N48" s="3"/>
    </row>
    <row r="49" spans="1:15" s="1" customFormat="1" ht="27.6" x14ac:dyDescent="0.3">
      <c r="A49" s="20" t="s">
        <v>84</v>
      </c>
      <c r="B49" s="19">
        <v>108710</v>
      </c>
      <c r="C49" s="64">
        <v>43799</v>
      </c>
      <c r="D49" s="54" t="s">
        <v>11</v>
      </c>
      <c r="E49" s="6" t="s">
        <v>82</v>
      </c>
      <c r="F49" s="55">
        <v>45868.18</v>
      </c>
      <c r="G49" s="55"/>
      <c r="H49" s="55" t="s">
        <v>53</v>
      </c>
      <c r="I49" s="71"/>
      <c r="J49" s="71"/>
      <c r="K49" s="71"/>
      <c r="L49" s="71"/>
      <c r="M49" s="71" t="s">
        <v>28</v>
      </c>
      <c r="N49" s="3"/>
    </row>
    <row r="50" spans="1:15" s="1" customFormat="1" ht="27.6" x14ac:dyDescent="0.3">
      <c r="A50" s="20" t="s">
        <v>12</v>
      </c>
      <c r="B50" s="19">
        <v>149881</v>
      </c>
      <c r="C50" s="64">
        <v>43838</v>
      </c>
      <c r="D50" s="54" t="s">
        <v>70</v>
      </c>
      <c r="E50" s="6" t="s">
        <v>93</v>
      </c>
      <c r="F50" s="55">
        <v>1828.29</v>
      </c>
      <c r="G50" s="55"/>
      <c r="H50" s="55" t="s">
        <v>53</v>
      </c>
      <c r="I50" s="71"/>
      <c r="J50" s="71"/>
      <c r="K50" s="71"/>
      <c r="L50" s="71"/>
      <c r="M50" s="71" t="s">
        <v>27</v>
      </c>
      <c r="N50" s="3"/>
    </row>
    <row r="51" spans="1:15" s="1" customFormat="1" ht="27.6" x14ac:dyDescent="0.3">
      <c r="A51" s="65" t="s">
        <v>12</v>
      </c>
      <c r="B51" s="19">
        <v>228101</v>
      </c>
      <c r="C51" s="64">
        <v>44063</v>
      </c>
      <c r="D51" s="54" t="s">
        <v>70</v>
      </c>
      <c r="E51" s="6" t="s">
        <v>92</v>
      </c>
      <c r="F51" s="55">
        <v>3505.46</v>
      </c>
      <c r="G51" s="55"/>
      <c r="H51" s="55" t="s">
        <v>53</v>
      </c>
      <c r="I51" s="71"/>
      <c r="J51" s="71"/>
      <c r="K51" s="57"/>
      <c r="L51" s="72"/>
      <c r="M51" s="57" t="s">
        <v>28</v>
      </c>
      <c r="N51" s="3"/>
    </row>
    <row r="52" spans="1:15" s="1" customFormat="1" ht="20.399999999999999" customHeight="1" x14ac:dyDescent="0.3">
      <c r="A52" s="130" t="s">
        <v>91</v>
      </c>
      <c r="B52" s="130"/>
      <c r="C52" s="130"/>
      <c r="D52" s="130"/>
      <c r="E52" s="130"/>
      <c r="F52" s="22">
        <f>SUM(F15:F51)</f>
        <v>4646722.7100000018</v>
      </c>
      <c r="G52" s="22">
        <f>SUM(G10:G51)</f>
        <v>64285</v>
      </c>
      <c r="H52" s="22"/>
      <c r="I52" s="71"/>
      <c r="J52" s="71"/>
      <c r="K52" s="71"/>
      <c r="L52" s="71"/>
      <c r="M52" s="71"/>
      <c r="N52" s="3"/>
    </row>
    <row r="53" spans="1:15" s="1" customFormat="1" ht="27.6" x14ac:dyDescent="0.3">
      <c r="A53" s="20" t="s">
        <v>101</v>
      </c>
      <c r="B53" s="19">
        <v>182073</v>
      </c>
      <c r="C53" s="64">
        <v>44165</v>
      </c>
      <c r="D53" s="54" t="s">
        <v>11</v>
      </c>
      <c r="E53" s="6" t="s">
        <v>119</v>
      </c>
      <c r="F53" s="55">
        <v>389229.26</v>
      </c>
      <c r="G53" s="73"/>
      <c r="H53" s="55" t="s">
        <v>53</v>
      </c>
      <c r="I53" s="57"/>
      <c r="J53" s="74"/>
      <c r="K53" s="74"/>
      <c r="L53" s="74"/>
      <c r="M53" s="75" t="s">
        <v>28</v>
      </c>
      <c r="N53" s="3"/>
    </row>
    <row r="54" spans="1:15" s="1" customFormat="1" ht="27.6" x14ac:dyDescent="0.3">
      <c r="A54" s="20" t="s">
        <v>102</v>
      </c>
      <c r="B54" s="19">
        <v>182071</v>
      </c>
      <c r="C54" s="64">
        <v>44165</v>
      </c>
      <c r="D54" s="54" t="s">
        <v>11</v>
      </c>
      <c r="E54" s="6" t="s">
        <v>119</v>
      </c>
      <c r="F54" s="55">
        <v>12521.91</v>
      </c>
      <c r="G54" s="73"/>
      <c r="H54" s="55" t="s">
        <v>53</v>
      </c>
      <c r="I54" s="57"/>
      <c r="J54" s="74"/>
      <c r="K54" s="74"/>
      <c r="L54" s="74"/>
      <c r="M54" s="75" t="s">
        <v>28</v>
      </c>
      <c r="N54" s="3"/>
    </row>
    <row r="55" spans="1:15" s="1" customFormat="1" ht="27.6" x14ac:dyDescent="0.3">
      <c r="A55" s="20" t="s">
        <v>103</v>
      </c>
      <c r="B55" s="19">
        <v>182040</v>
      </c>
      <c r="C55" s="64">
        <v>44165</v>
      </c>
      <c r="D55" s="54" t="s">
        <v>11</v>
      </c>
      <c r="E55" s="6" t="s">
        <v>119</v>
      </c>
      <c r="F55" s="55">
        <v>31784.48</v>
      </c>
      <c r="G55" s="73"/>
      <c r="H55" s="55" t="s">
        <v>53</v>
      </c>
      <c r="I55" s="57"/>
      <c r="J55" s="74"/>
      <c r="K55" s="74"/>
      <c r="L55" s="74"/>
      <c r="M55" s="75" t="s">
        <v>28</v>
      </c>
      <c r="N55" s="3"/>
    </row>
    <row r="56" spans="1:15" s="1" customFormat="1" x14ac:dyDescent="0.3">
      <c r="A56" s="20"/>
      <c r="B56" s="19"/>
      <c r="C56" s="64"/>
      <c r="D56" s="21" t="s">
        <v>95</v>
      </c>
      <c r="E56" s="6"/>
      <c r="F56" s="22">
        <f>SUM(F53:F55)</f>
        <v>433535.64999999997</v>
      </c>
      <c r="G56" s="74"/>
      <c r="H56" s="55"/>
      <c r="I56" s="55"/>
      <c r="J56" s="19"/>
      <c r="K56" s="19"/>
      <c r="L56" s="19"/>
      <c r="M56" s="19"/>
      <c r="N56" s="3"/>
    </row>
    <row r="57" spans="1:15" s="49" customFormat="1" ht="21" x14ac:dyDescent="0.3">
      <c r="A57" s="20" t="s">
        <v>96</v>
      </c>
      <c r="B57" s="19">
        <v>625</v>
      </c>
      <c r="C57" s="64">
        <v>44168</v>
      </c>
      <c r="D57" s="54" t="s">
        <v>98</v>
      </c>
      <c r="E57" s="6" t="s">
        <v>184</v>
      </c>
      <c r="F57" s="55">
        <v>5275</v>
      </c>
      <c r="G57" s="76"/>
      <c r="H57" s="55" t="s">
        <v>53</v>
      </c>
      <c r="I57" s="74"/>
      <c r="J57" s="74"/>
      <c r="K57" s="74"/>
      <c r="L57" s="74"/>
      <c r="M57" s="55" t="s">
        <v>28</v>
      </c>
    </row>
    <row r="58" spans="1:15" s="1" customFormat="1" x14ac:dyDescent="0.3">
      <c r="A58" s="20"/>
      <c r="B58" s="19"/>
      <c r="C58" s="64"/>
      <c r="D58" s="21" t="s">
        <v>97</v>
      </c>
      <c r="E58" s="6"/>
      <c r="F58" s="22">
        <f>SUM(F57:F57)</f>
        <v>5275</v>
      </c>
      <c r="G58" s="22"/>
      <c r="H58" s="55"/>
      <c r="I58" s="55"/>
      <c r="J58" s="19"/>
      <c r="K58" s="19"/>
      <c r="L58" s="19"/>
      <c r="M58" s="19"/>
      <c r="N58" s="3"/>
    </row>
    <row r="59" spans="1:15" s="41" customFormat="1" ht="47.4" customHeight="1" x14ac:dyDescent="0.3">
      <c r="A59" s="66" t="s">
        <v>96</v>
      </c>
      <c r="B59" s="62" t="s">
        <v>108</v>
      </c>
      <c r="C59" s="67">
        <v>44295</v>
      </c>
      <c r="D59" s="54" t="s">
        <v>99</v>
      </c>
      <c r="E59" s="6" t="s">
        <v>109</v>
      </c>
      <c r="F59" s="56">
        <v>1221.95</v>
      </c>
      <c r="G59" s="78"/>
      <c r="H59" s="56" t="s">
        <v>53</v>
      </c>
      <c r="I59" s="80"/>
      <c r="J59" s="77"/>
      <c r="K59" s="56"/>
      <c r="L59" s="19"/>
      <c r="M59" s="19" t="s">
        <v>28</v>
      </c>
      <c r="N59" s="34"/>
    </row>
    <row r="60" spans="1:15" s="41" customFormat="1" ht="47.4" customHeight="1" x14ac:dyDescent="0.3">
      <c r="A60" s="66" t="s">
        <v>96</v>
      </c>
      <c r="B60" s="62" t="s">
        <v>113</v>
      </c>
      <c r="C60" s="67">
        <v>44258</v>
      </c>
      <c r="D60" s="62" t="s">
        <v>114</v>
      </c>
      <c r="E60" s="6" t="s">
        <v>115</v>
      </c>
      <c r="F60" s="56">
        <v>4244570</v>
      </c>
      <c r="G60" s="78"/>
      <c r="H60" s="56" t="s">
        <v>53</v>
      </c>
      <c r="I60" s="79"/>
      <c r="J60" s="80"/>
      <c r="K60" s="56"/>
      <c r="L60" s="56"/>
      <c r="M60" s="56" t="s">
        <v>28</v>
      </c>
      <c r="N60" s="34"/>
    </row>
    <row r="61" spans="1:15" s="41" customFormat="1" ht="47.4" customHeight="1" x14ac:dyDescent="0.3">
      <c r="A61" s="66" t="s">
        <v>96</v>
      </c>
      <c r="B61" s="62" t="s">
        <v>110</v>
      </c>
      <c r="C61" s="67">
        <v>44316</v>
      </c>
      <c r="D61" s="62" t="s">
        <v>111</v>
      </c>
      <c r="E61" s="6" t="s">
        <v>112</v>
      </c>
      <c r="F61" s="56">
        <v>1225</v>
      </c>
      <c r="G61" s="78"/>
      <c r="H61" s="56" t="s">
        <v>53</v>
      </c>
      <c r="I61" s="79"/>
      <c r="J61" s="80"/>
      <c r="K61" s="56"/>
      <c r="L61" s="56"/>
      <c r="M61" s="56" t="s">
        <v>28</v>
      </c>
      <c r="N61" s="34"/>
    </row>
    <row r="62" spans="1:15" s="41" customFormat="1" ht="47.4" customHeight="1" x14ac:dyDescent="0.3">
      <c r="A62" s="66"/>
      <c r="B62" s="62"/>
      <c r="C62" s="67"/>
      <c r="D62" s="68" t="s">
        <v>107</v>
      </c>
      <c r="E62" s="6"/>
      <c r="F62" s="53">
        <f>SUM(F59:F61)</f>
        <v>4247016.95</v>
      </c>
      <c r="G62" s="22"/>
      <c r="H62" s="56"/>
      <c r="I62" s="80"/>
      <c r="J62" s="77"/>
      <c r="K62" s="56"/>
      <c r="L62" s="62"/>
      <c r="M62" s="62"/>
      <c r="N62" s="34"/>
      <c r="O62" s="82"/>
    </row>
    <row r="63" spans="1:15" s="41" customFormat="1" ht="59.4" customHeight="1" x14ac:dyDescent="0.3">
      <c r="A63" s="66" t="s">
        <v>96</v>
      </c>
      <c r="B63" s="62" t="s">
        <v>133</v>
      </c>
      <c r="C63" s="67">
        <v>44335</v>
      </c>
      <c r="D63" s="62" t="s">
        <v>127</v>
      </c>
      <c r="E63" s="6" t="s">
        <v>128</v>
      </c>
      <c r="F63" s="122">
        <v>1847.72</v>
      </c>
      <c r="G63" s="22"/>
      <c r="H63" s="56" t="s">
        <v>53</v>
      </c>
      <c r="I63" s="80"/>
      <c r="J63" s="77"/>
      <c r="K63" s="56"/>
      <c r="L63" s="56" t="s">
        <v>28</v>
      </c>
      <c r="M63" s="62"/>
      <c r="N63" s="34"/>
    </row>
    <row r="64" spans="1:15" s="41" customFormat="1" ht="60" customHeight="1" x14ac:dyDescent="0.3">
      <c r="A64" s="66" t="s">
        <v>96</v>
      </c>
      <c r="B64" s="62" t="s">
        <v>134</v>
      </c>
      <c r="C64" s="67">
        <v>44335</v>
      </c>
      <c r="D64" s="62" t="s">
        <v>127</v>
      </c>
      <c r="E64" s="6" t="s">
        <v>129</v>
      </c>
      <c r="F64" s="122">
        <v>7912.78</v>
      </c>
      <c r="G64" s="22"/>
      <c r="H64" s="56" t="s">
        <v>53</v>
      </c>
      <c r="I64" s="80"/>
      <c r="J64" s="77"/>
      <c r="K64" s="56"/>
      <c r="L64" s="56" t="s">
        <v>28</v>
      </c>
      <c r="M64" s="62"/>
      <c r="N64" s="34"/>
    </row>
    <row r="65" spans="1:14" s="41" customFormat="1" ht="47.4" customHeight="1" x14ac:dyDescent="0.3">
      <c r="A65" s="66" t="s">
        <v>96</v>
      </c>
      <c r="B65" s="62" t="s">
        <v>117</v>
      </c>
      <c r="C65" s="67">
        <v>44337</v>
      </c>
      <c r="D65" s="62" t="s">
        <v>111</v>
      </c>
      <c r="E65" s="6" t="s">
        <v>118</v>
      </c>
      <c r="F65" s="122">
        <v>9500</v>
      </c>
      <c r="G65" s="81"/>
      <c r="H65" s="56" t="s">
        <v>53</v>
      </c>
      <c r="I65" s="80"/>
      <c r="J65" s="80"/>
      <c r="K65" s="80"/>
      <c r="L65" s="80" t="s">
        <v>28</v>
      </c>
      <c r="M65" s="62"/>
      <c r="N65" s="34"/>
    </row>
    <row r="66" spans="1:14" s="41" customFormat="1" ht="47.4" customHeight="1" x14ac:dyDescent="0.3">
      <c r="A66" s="66"/>
      <c r="B66" s="62"/>
      <c r="C66" s="67"/>
      <c r="D66" s="68" t="s">
        <v>116</v>
      </c>
      <c r="E66" s="6"/>
      <c r="F66" s="53">
        <f>SUM(F63:F65)</f>
        <v>19260.5</v>
      </c>
      <c r="G66" s="22"/>
      <c r="H66" s="56"/>
      <c r="I66" s="80"/>
      <c r="J66" s="80"/>
      <c r="K66" s="56"/>
      <c r="L66" s="62"/>
      <c r="M66" s="62"/>
      <c r="N66" s="34"/>
    </row>
    <row r="67" spans="1:14" s="41" customFormat="1" ht="58.8" customHeight="1" x14ac:dyDescent="0.3">
      <c r="A67" s="66" t="s">
        <v>96</v>
      </c>
      <c r="B67" s="62" t="s">
        <v>138</v>
      </c>
      <c r="C67" s="67">
        <v>44349</v>
      </c>
      <c r="D67" s="62" t="s">
        <v>139</v>
      </c>
      <c r="E67" s="6" t="s">
        <v>140</v>
      </c>
      <c r="F67" s="120">
        <v>79949.240000000005</v>
      </c>
      <c r="G67" s="22"/>
      <c r="H67" s="56" t="s">
        <v>53</v>
      </c>
      <c r="I67" s="80"/>
      <c r="J67" s="80"/>
      <c r="K67" s="80" t="s">
        <v>28</v>
      </c>
      <c r="L67" s="62"/>
      <c r="M67" s="62"/>
      <c r="N67" s="34"/>
    </row>
    <row r="68" spans="1:14" s="41" customFormat="1" ht="61.2" customHeight="1" x14ac:dyDescent="0.3">
      <c r="A68" s="66" t="s">
        <v>96</v>
      </c>
      <c r="B68" s="62" t="s">
        <v>135</v>
      </c>
      <c r="C68" s="67">
        <v>44361</v>
      </c>
      <c r="D68" s="62" t="s">
        <v>127</v>
      </c>
      <c r="E68" s="6" t="s">
        <v>130</v>
      </c>
      <c r="F68" s="120">
        <v>3089.53</v>
      </c>
      <c r="G68" s="22"/>
      <c r="H68" s="56" t="s">
        <v>53</v>
      </c>
      <c r="I68" s="80"/>
      <c r="J68" s="80"/>
      <c r="K68" s="80" t="s">
        <v>28</v>
      </c>
      <c r="L68" s="62"/>
      <c r="M68" s="62"/>
      <c r="N68" s="34"/>
    </row>
    <row r="69" spans="1:14" s="41" customFormat="1" ht="61.2" customHeight="1" x14ac:dyDescent="0.3">
      <c r="A69" s="66" t="s">
        <v>96</v>
      </c>
      <c r="B69" s="62" t="s">
        <v>136</v>
      </c>
      <c r="C69" s="67">
        <v>44361</v>
      </c>
      <c r="D69" s="62" t="s">
        <v>127</v>
      </c>
      <c r="E69" s="6" t="s">
        <v>131</v>
      </c>
      <c r="F69" s="120">
        <v>1847.72</v>
      </c>
      <c r="G69" s="22"/>
      <c r="H69" s="56" t="s">
        <v>53</v>
      </c>
      <c r="I69" s="80"/>
      <c r="J69" s="80"/>
      <c r="K69" s="80" t="s">
        <v>28</v>
      </c>
      <c r="L69" s="62"/>
      <c r="M69" s="62"/>
      <c r="N69" s="34"/>
    </row>
    <row r="70" spans="1:14" s="41" customFormat="1" ht="61.2" customHeight="1" x14ac:dyDescent="0.3">
      <c r="A70" s="66" t="s">
        <v>96</v>
      </c>
      <c r="B70" s="62" t="s">
        <v>137</v>
      </c>
      <c r="C70" s="67">
        <v>44361</v>
      </c>
      <c r="D70" s="62" t="s">
        <v>127</v>
      </c>
      <c r="E70" s="6" t="s">
        <v>132</v>
      </c>
      <c r="F70" s="120">
        <v>4889.26</v>
      </c>
      <c r="G70" s="22"/>
      <c r="H70" s="56" t="s">
        <v>53</v>
      </c>
      <c r="I70" s="80"/>
      <c r="J70" s="80"/>
      <c r="K70" s="80" t="s">
        <v>28</v>
      </c>
      <c r="L70" s="62"/>
      <c r="M70" s="62"/>
      <c r="N70" s="34"/>
    </row>
    <row r="71" spans="1:14" s="41" customFormat="1" ht="61.2" customHeight="1" x14ac:dyDescent="0.3">
      <c r="A71" s="66" t="s">
        <v>141</v>
      </c>
      <c r="B71" s="62" t="s">
        <v>142</v>
      </c>
      <c r="C71" s="67">
        <v>44364</v>
      </c>
      <c r="D71" s="62" t="s">
        <v>143</v>
      </c>
      <c r="E71" s="6" t="s">
        <v>144</v>
      </c>
      <c r="F71" s="120">
        <v>25820</v>
      </c>
      <c r="G71" s="22"/>
      <c r="H71" s="56" t="s">
        <v>53</v>
      </c>
      <c r="I71" s="80"/>
      <c r="J71" s="80"/>
      <c r="K71" s="80" t="s">
        <v>28</v>
      </c>
      <c r="L71" s="62"/>
      <c r="M71" s="62"/>
      <c r="N71" s="34"/>
    </row>
    <row r="72" spans="1:14" s="41" customFormat="1" ht="47.4" customHeight="1" x14ac:dyDescent="0.3">
      <c r="A72" s="66" t="s">
        <v>120</v>
      </c>
      <c r="B72" s="62">
        <v>15000851</v>
      </c>
      <c r="C72" s="67">
        <v>44370</v>
      </c>
      <c r="D72" s="62" t="s">
        <v>121</v>
      </c>
      <c r="E72" s="6" t="s">
        <v>122</v>
      </c>
      <c r="F72" s="120">
        <v>600</v>
      </c>
      <c r="G72" s="78"/>
      <c r="H72" s="56" t="s">
        <v>53</v>
      </c>
      <c r="I72" s="80"/>
      <c r="J72" s="80"/>
      <c r="K72" s="80" t="s">
        <v>28</v>
      </c>
      <c r="L72" s="62"/>
      <c r="M72" s="62"/>
      <c r="N72" s="34"/>
    </row>
    <row r="73" spans="1:14" s="41" customFormat="1" ht="65.400000000000006" customHeight="1" x14ac:dyDescent="0.3">
      <c r="A73" s="66" t="s">
        <v>123</v>
      </c>
      <c r="B73" s="62">
        <v>36</v>
      </c>
      <c r="C73" s="67">
        <v>44375</v>
      </c>
      <c r="D73" s="62" t="s">
        <v>124</v>
      </c>
      <c r="E73" s="6" t="s">
        <v>125</v>
      </c>
      <c r="F73" s="120">
        <v>66080</v>
      </c>
      <c r="G73" s="78"/>
      <c r="H73" s="56" t="s">
        <v>53</v>
      </c>
      <c r="I73" s="80"/>
      <c r="J73" s="80"/>
      <c r="K73" s="80" t="s">
        <v>28</v>
      </c>
      <c r="L73" s="62"/>
      <c r="M73" s="62"/>
      <c r="N73" s="34"/>
    </row>
    <row r="74" spans="1:14" s="41" customFormat="1" ht="65.400000000000006" customHeight="1" x14ac:dyDescent="0.3">
      <c r="A74" s="66"/>
      <c r="B74" s="62"/>
      <c r="C74" s="67"/>
      <c r="D74" s="68" t="s">
        <v>126</v>
      </c>
      <c r="E74" s="6"/>
      <c r="F74" s="53">
        <f>SUM(F67:F73)</f>
        <v>182275.75</v>
      </c>
      <c r="G74" s="78"/>
      <c r="H74" s="56"/>
      <c r="I74" s="80"/>
      <c r="J74" s="80"/>
      <c r="K74" s="56"/>
      <c r="L74" s="62"/>
      <c r="M74" s="62"/>
      <c r="N74" s="34"/>
    </row>
    <row r="75" spans="1:14" s="41" customFormat="1" ht="65.400000000000006" customHeight="1" x14ac:dyDescent="0.3">
      <c r="A75" s="20" t="s">
        <v>170</v>
      </c>
      <c r="B75" s="19">
        <v>122478</v>
      </c>
      <c r="C75" s="64">
        <v>44293</v>
      </c>
      <c r="D75" s="21" t="s">
        <v>169</v>
      </c>
      <c r="E75" s="6" t="s">
        <v>172</v>
      </c>
      <c r="F75" s="55">
        <v>153400</v>
      </c>
      <c r="G75" s="73"/>
      <c r="H75" s="55"/>
      <c r="I75" s="80"/>
      <c r="J75" s="77"/>
      <c r="K75" s="56"/>
      <c r="L75" s="62"/>
      <c r="M75" s="62" t="s">
        <v>28</v>
      </c>
      <c r="N75" s="34"/>
    </row>
    <row r="76" spans="1:14" s="41" customFormat="1" ht="65.400000000000006" customHeight="1" x14ac:dyDescent="0.3">
      <c r="A76" s="20" t="s">
        <v>168</v>
      </c>
      <c r="B76" s="19">
        <v>122479</v>
      </c>
      <c r="C76" s="64">
        <v>44293</v>
      </c>
      <c r="D76" s="21" t="s">
        <v>169</v>
      </c>
      <c r="E76" s="6" t="s">
        <v>173</v>
      </c>
      <c r="F76" s="55">
        <v>137600</v>
      </c>
      <c r="G76" s="73"/>
      <c r="H76" s="55"/>
      <c r="I76" s="80"/>
      <c r="J76" s="77"/>
      <c r="K76" s="56"/>
      <c r="L76" s="62"/>
      <c r="M76" s="62" t="s">
        <v>28</v>
      </c>
      <c r="N76" s="34"/>
    </row>
    <row r="77" spans="1:14" s="41" customFormat="1" ht="65.400000000000006" customHeight="1" x14ac:dyDescent="0.3">
      <c r="A77" s="20" t="s">
        <v>171</v>
      </c>
      <c r="B77" s="19">
        <v>213</v>
      </c>
      <c r="C77" s="64">
        <v>44299</v>
      </c>
      <c r="D77" s="21" t="s">
        <v>175</v>
      </c>
      <c r="E77" s="6" t="s">
        <v>174</v>
      </c>
      <c r="F77" s="55">
        <v>159687.79999999999</v>
      </c>
      <c r="G77" s="73"/>
      <c r="H77" s="55"/>
      <c r="I77" s="80"/>
      <c r="J77" s="77"/>
      <c r="K77" s="56"/>
      <c r="L77" s="62"/>
      <c r="M77" s="62" t="s">
        <v>28</v>
      </c>
      <c r="N77" s="34"/>
    </row>
    <row r="78" spans="1:14" s="41" customFormat="1" ht="73.2" customHeight="1" x14ac:dyDescent="0.3">
      <c r="A78" s="20" t="s">
        <v>186</v>
      </c>
      <c r="B78" s="19">
        <v>29</v>
      </c>
      <c r="C78" s="64">
        <v>44343</v>
      </c>
      <c r="D78" s="54" t="s">
        <v>124</v>
      </c>
      <c r="E78" s="6" t="s">
        <v>187</v>
      </c>
      <c r="F78" s="123">
        <v>462560</v>
      </c>
      <c r="G78" s="73"/>
      <c r="H78" s="55"/>
      <c r="I78" s="80"/>
      <c r="J78" s="77"/>
      <c r="K78" s="56"/>
      <c r="L78" s="56" t="s">
        <v>28</v>
      </c>
      <c r="M78" s="62"/>
      <c r="N78" s="34"/>
    </row>
    <row r="79" spans="1:14" s="41" customFormat="1" ht="65.400000000000006" customHeight="1" x14ac:dyDescent="0.3">
      <c r="A79" s="20" t="s">
        <v>181</v>
      </c>
      <c r="B79" s="19">
        <v>1189</v>
      </c>
      <c r="C79" s="64">
        <v>44370</v>
      </c>
      <c r="D79" s="54" t="s">
        <v>182</v>
      </c>
      <c r="E79" s="6" t="s">
        <v>183</v>
      </c>
      <c r="F79" s="121">
        <v>112449.81</v>
      </c>
      <c r="G79" s="73"/>
      <c r="H79" s="55"/>
      <c r="I79" s="80"/>
      <c r="J79" s="80"/>
      <c r="K79" s="80" t="s">
        <v>28</v>
      </c>
      <c r="L79" s="62"/>
      <c r="M79" s="62"/>
      <c r="N79" s="34"/>
    </row>
    <row r="80" spans="1:14" s="41" customFormat="1" ht="65.400000000000006" customHeight="1" x14ac:dyDescent="0.3">
      <c r="A80" s="20" t="s">
        <v>163</v>
      </c>
      <c r="B80" s="19">
        <v>26186</v>
      </c>
      <c r="C80" s="64">
        <v>44378</v>
      </c>
      <c r="D80" s="54" t="s">
        <v>164</v>
      </c>
      <c r="E80" s="6" t="s">
        <v>165</v>
      </c>
      <c r="F80" s="118">
        <v>4052</v>
      </c>
      <c r="G80" s="73"/>
      <c r="H80" s="55"/>
      <c r="I80" s="80"/>
      <c r="J80" s="80" t="s">
        <v>28</v>
      </c>
      <c r="K80" s="56"/>
      <c r="L80" s="62"/>
      <c r="M80" s="62"/>
      <c r="N80" s="34"/>
    </row>
    <row r="81" spans="1:14" s="41" customFormat="1" ht="65.400000000000006" customHeight="1" x14ac:dyDescent="0.3">
      <c r="A81" s="65">
        <v>44385</v>
      </c>
      <c r="B81" s="19" t="s">
        <v>160</v>
      </c>
      <c r="C81" s="64">
        <v>44385</v>
      </c>
      <c r="D81" s="54" t="s">
        <v>161</v>
      </c>
      <c r="E81" s="6" t="s">
        <v>162</v>
      </c>
      <c r="F81" s="118">
        <v>18945.55</v>
      </c>
      <c r="G81" s="73"/>
      <c r="H81" s="55"/>
      <c r="I81" s="80"/>
      <c r="J81" s="80" t="s">
        <v>28</v>
      </c>
      <c r="K81" s="56"/>
      <c r="L81" s="62"/>
      <c r="M81" s="62"/>
      <c r="N81" s="34"/>
    </row>
    <row r="82" spans="1:14" s="41" customFormat="1" ht="65.400000000000006" customHeight="1" x14ac:dyDescent="0.3">
      <c r="A82" s="20" t="s">
        <v>157</v>
      </c>
      <c r="B82" s="19">
        <v>2524</v>
      </c>
      <c r="C82" s="64">
        <v>44392</v>
      </c>
      <c r="D82" s="54" t="s">
        <v>158</v>
      </c>
      <c r="E82" s="6" t="s">
        <v>159</v>
      </c>
      <c r="F82" s="118">
        <v>27730</v>
      </c>
      <c r="G82" s="73"/>
      <c r="H82" s="73"/>
      <c r="I82" s="80"/>
      <c r="J82" s="80" t="s">
        <v>28</v>
      </c>
      <c r="K82" s="56"/>
      <c r="L82" s="62"/>
      <c r="M82" s="62"/>
      <c r="N82" s="34"/>
    </row>
    <row r="83" spans="1:14" s="41" customFormat="1" ht="65.400000000000006" customHeight="1" x14ac:dyDescent="0.3">
      <c r="A83" s="20" t="s">
        <v>154</v>
      </c>
      <c r="B83" s="19">
        <v>112</v>
      </c>
      <c r="C83" s="64">
        <v>44396</v>
      </c>
      <c r="D83" s="54" t="s">
        <v>155</v>
      </c>
      <c r="E83" s="6" t="s">
        <v>156</v>
      </c>
      <c r="F83" s="118">
        <v>58808.31</v>
      </c>
      <c r="G83" s="73"/>
      <c r="H83" s="55"/>
      <c r="I83" s="80"/>
      <c r="J83" s="80" t="s">
        <v>28</v>
      </c>
      <c r="K83" s="56"/>
      <c r="L83" s="62"/>
      <c r="M83" s="62"/>
      <c r="N83" s="34"/>
    </row>
    <row r="84" spans="1:14" s="41" customFormat="1" ht="65.400000000000006" customHeight="1" x14ac:dyDescent="0.3">
      <c r="A84" s="20" t="s">
        <v>166</v>
      </c>
      <c r="B84" s="19">
        <v>37</v>
      </c>
      <c r="C84" s="64">
        <v>44404</v>
      </c>
      <c r="D84" s="54" t="s">
        <v>124</v>
      </c>
      <c r="E84" s="6" t="s">
        <v>167</v>
      </c>
      <c r="F84" s="118">
        <v>66080</v>
      </c>
      <c r="G84" s="73"/>
      <c r="H84" s="55"/>
      <c r="I84" s="80"/>
      <c r="J84" s="80" t="s">
        <v>28</v>
      </c>
      <c r="K84" s="56"/>
      <c r="L84" s="62"/>
      <c r="M84" s="62"/>
      <c r="N84" s="34"/>
    </row>
    <row r="85" spans="1:14" s="41" customFormat="1" ht="65.400000000000006" customHeight="1" x14ac:dyDescent="0.3">
      <c r="A85" s="66" t="s">
        <v>148</v>
      </c>
      <c r="B85" s="62">
        <v>103238</v>
      </c>
      <c r="C85" s="67">
        <v>44405</v>
      </c>
      <c r="D85" s="62" t="s">
        <v>100</v>
      </c>
      <c r="E85" s="6" t="s">
        <v>151</v>
      </c>
      <c r="F85" s="119">
        <v>59016.07</v>
      </c>
      <c r="G85" s="73"/>
      <c r="H85" s="55"/>
      <c r="I85" s="80"/>
      <c r="J85" s="80" t="s">
        <v>28</v>
      </c>
      <c r="K85" s="56"/>
      <c r="L85" s="62"/>
      <c r="M85" s="62"/>
      <c r="N85" s="34"/>
    </row>
    <row r="86" spans="1:14" s="41" customFormat="1" ht="65.400000000000006" customHeight="1" x14ac:dyDescent="0.3">
      <c r="A86" s="66" t="s">
        <v>149</v>
      </c>
      <c r="B86" s="62">
        <v>103239</v>
      </c>
      <c r="C86" s="67">
        <v>44405</v>
      </c>
      <c r="D86" s="62" t="s">
        <v>100</v>
      </c>
      <c r="E86" s="6" t="s">
        <v>152</v>
      </c>
      <c r="F86" s="119">
        <v>1875.01</v>
      </c>
      <c r="G86" s="73"/>
      <c r="H86" s="55"/>
      <c r="I86" s="80"/>
      <c r="J86" s="80" t="s">
        <v>28</v>
      </c>
      <c r="K86" s="56"/>
      <c r="L86" s="62"/>
      <c r="M86" s="62"/>
      <c r="N86" s="34"/>
    </row>
    <row r="87" spans="1:14" s="41" customFormat="1" ht="65.400000000000006" customHeight="1" x14ac:dyDescent="0.3">
      <c r="A87" s="66" t="s">
        <v>150</v>
      </c>
      <c r="B87" s="62">
        <v>103240</v>
      </c>
      <c r="C87" s="67">
        <v>44405</v>
      </c>
      <c r="D87" s="62" t="s">
        <v>100</v>
      </c>
      <c r="E87" s="6" t="s">
        <v>153</v>
      </c>
      <c r="F87" s="119">
        <v>1293.5</v>
      </c>
      <c r="G87" s="73"/>
      <c r="H87" s="55"/>
      <c r="I87" s="80"/>
      <c r="J87" s="80" t="s">
        <v>28</v>
      </c>
      <c r="K87" s="56"/>
      <c r="L87" s="62"/>
      <c r="M87" s="62"/>
      <c r="N87" s="34"/>
    </row>
    <row r="88" spans="1:14" s="41" customFormat="1" ht="65.400000000000006" customHeight="1" x14ac:dyDescent="0.3">
      <c r="A88" s="66"/>
      <c r="B88" s="62"/>
      <c r="C88" s="67"/>
      <c r="D88" s="68" t="s">
        <v>185</v>
      </c>
      <c r="E88" s="6"/>
      <c r="F88" s="53">
        <f>SUM(F75:F87)</f>
        <v>1263498.0500000003</v>
      </c>
      <c r="G88" s="78"/>
      <c r="H88" s="56"/>
      <c r="I88" s="80"/>
      <c r="J88" s="80"/>
      <c r="K88" s="56"/>
      <c r="L88" s="62"/>
      <c r="M88" s="62"/>
      <c r="N88" s="34"/>
    </row>
    <row r="89" spans="1:14" s="41" customFormat="1" ht="65.400000000000006" customHeight="1" x14ac:dyDescent="0.3">
      <c r="A89" s="66" t="s">
        <v>233</v>
      </c>
      <c r="B89" s="62">
        <v>28</v>
      </c>
      <c r="C89" s="67">
        <v>44385</v>
      </c>
      <c r="D89" s="62" t="s">
        <v>234</v>
      </c>
      <c r="E89" s="6" t="s">
        <v>235</v>
      </c>
      <c r="F89" s="114">
        <v>120745.86</v>
      </c>
      <c r="G89" s="78"/>
      <c r="H89" s="56"/>
      <c r="I89" s="80" t="s">
        <v>28</v>
      </c>
      <c r="J89" s="80"/>
      <c r="K89" s="56"/>
      <c r="L89" s="62"/>
      <c r="M89" s="62"/>
      <c r="N89" s="34"/>
    </row>
    <row r="90" spans="1:14" s="41" customFormat="1" ht="65.400000000000006" customHeight="1" x14ac:dyDescent="0.3">
      <c r="A90" s="66" t="s">
        <v>12</v>
      </c>
      <c r="B90" s="62" t="s">
        <v>250</v>
      </c>
      <c r="C90" s="67">
        <v>44393</v>
      </c>
      <c r="D90" s="62" t="s">
        <v>252</v>
      </c>
      <c r="E90" s="6" t="s">
        <v>251</v>
      </c>
      <c r="F90" s="114">
        <v>24150</v>
      </c>
      <c r="G90" s="78"/>
      <c r="H90" s="56"/>
      <c r="I90" s="80" t="s">
        <v>28</v>
      </c>
      <c r="J90" s="80"/>
      <c r="K90" s="56"/>
      <c r="L90" s="62"/>
      <c r="M90" s="62"/>
      <c r="N90" s="34"/>
    </row>
    <row r="91" spans="1:14" s="41" customFormat="1" ht="65.400000000000006" customHeight="1" x14ac:dyDescent="0.3">
      <c r="A91" s="66" t="s">
        <v>225</v>
      </c>
      <c r="B91" s="62">
        <v>136</v>
      </c>
      <c r="C91" s="67">
        <v>44400</v>
      </c>
      <c r="D91" s="62" t="s">
        <v>226</v>
      </c>
      <c r="E91" s="6" t="s">
        <v>227</v>
      </c>
      <c r="F91" s="114">
        <v>177345.74</v>
      </c>
      <c r="G91" s="73"/>
      <c r="H91" s="55"/>
      <c r="I91" s="80" t="s">
        <v>28</v>
      </c>
      <c r="J91" s="77"/>
      <c r="K91" s="56"/>
      <c r="L91" s="62"/>
      <c r="M91" s="62"/>
      <c r="N91" s="34"/>
    </row>
    <row r="92" spans="1:14" s="41" customFormat="1" ht="65.400000000000006" customHeight="1" x14ac:dyDescent="0.3">
      <c r="A92" s="66" t="s">
        <v>12</v>
      </c>
      <c r="B92" s="62" t="s">
        <v>12</v>
      </c>
      <c r="C92" s="67">
        <v>44400</v>
      </c>
      <c r="D92" s="62" t="s">
        <v>236</v>
      </c>
      <c r="E92" s="6" t="s">
        <v>237</v>
      </c>
      <c r="F92" s="114">
        <v>2700</v>
      </c>
      <c r="G92" s="73"/>
      <c r="H92" s="55"/>
      <c r="I92" s="80" t="s">
        <v>28</v>
      </c>
      <c r="J92" s="77"/>
      <c r="K92" s="56"/>
      <c r="L92" s="62"/>
      <c r="M92" s="62"/>
      <c r="N92" s="34"/>
    </row>
    <row r="93" spans="1:14" s="41" customFormat="1" ht="65.400000000000006" customHeight="1" x14ac:dyDescent="0.3">
      <c r="A93" s="66" t="s">
        <v>12</v>
      </c>
      <c r="B93" s="62" t="s">
        <v>247</v>
      </c>
      <c r="C93" s="67">
        <v>44406</v>
      </c>
      <c r="D93" s="62" t="s">
        <v>248</v>
      </c>
      <c r="E93" s="6" t="s">
        <v>249</v>
      </c>
      <c r="F93" s="114">
        <v>126666.67</v>
      </c>
      <c r="G93" s="73"/>
      <c r="H93" s="55"/>
      <c r="I93" s="80" t="s">
        <v>28</v>
      </c>
      <c r="J93" s="77"/>
      <c r="K93" s="56"/>
      <c r="L93" s="62"/>
      <c r="M93" s="62"/>
      <c r="N93" s="34"/>
    </row>
    <row r="94" spans="1:14" s="41" customFormat="1" ht="65.400000000000006" customHeight="1" x14ac:dyDescent="0.3">
      <c r="A94" s="66" t="s">
        <v>211</v>
      </c>
      <c r="B94" s="62">
        <v>11552</v>
      </c>
      <c r="C94" s="67">
        <v>44408</v>
      </c>
      <c r="D94" s="62" t="s">
        <v>212</v>
      </c>
      <c r="E94" s="6" t="s">
        <v>213</v>
      </c>
      <c r="F94" s="114">
        <v>11424</v>
      </c>
      <c r="G94" s="73"/>
      <c r="H94" s="55"/>
      <c r="I94" s="80" t="s">
        <v>28</v>
      </c>
      <c r="J94" s="77"/>
      <c r="K94" s="56"/>
      <c r="L94" s="62"/>
      <c r="M94" s="62"/>
      <c r="N94" s="34"/>
    </row>
    <row r="95" spans="1:14" s="41" customFormat="1" ht="65.400000000000006" customHeight="1" x14ac:dyDescent="0.3">
      <c r="A95" s="66" t="s">
        <v>12</v>
      </c>
      <c r="B95" s="62" t="s">
        <v>259</v>
      </c>
      <c r="C95" s="67">
        <v>44410</v>
      </c>
      <c r="D95" s="62" t="s">
        <v>241</v>
      </c>
      <c r="E95" s="6" t="s">
        <v>260</v>
      </c>
      <c r="F95" s="114">
        <v>9500</v>
      </c>
      <c r="G95" s="73"/>
      <c r="H95" s="55"/>
      <c r="I95" s="80" t="s">
        <v>28</v>
      </c>
      <c r="J95" s="77"/>
      <c r="K95" s="56"/>
      <c r="L95" s="62"/>
      <c r="M95" s="62"/>
      <c r="N95" s="34"/>
    </row>
    <row r="96" spans="1:14" s="41" customFormat="1" ht="65.400000000000006" customHeight="1" x14ac:dyDescent="0.3">
      <c r="A96" s="66" t="s">
        <v>12</v>
      </c>
      <c r="B96" s="62" t="s">
        <v>261</v>
      </c>
      <c r="C96" s="67">
        <v>44410</v>
      </c>
      <c r="D96" s="62" t="s">
        <v>218</v>
      </c>
      <c r="E96" s="6" t="s">
        <v>262</v>
      </c>
      <c r="F96" s="114">
        <v>30000</v>
      </c>
      <c r="G96" s="73"/>
      <c r="H96" s="55"/>
      <c r="I96" s="80" t="s">
        <v>28</v>
      </c>
      <c r="J96" s="77"/>
      <c r="K96" s="56"/>
      <c r="L96" s="62"/>
      <c r="M96" s="62"/>
      <c r="N96" s="34"/>
    </row>
    <row r="97" spans="1:14" s="41" customFormat="1" ht="65.400000000000006" customHeight="1" x14ac:dyDescent="0.3">
      <c r="A97" s="66" t="s">
        <v>12</v>
      </c>
      <c r="B97" s="62" t="s">
        <v>263</v>
      </c>
      <c r="C97" s="67">
        <v>44410</v>
      </c>
      <c r="D97" s="62" t="s">
        <v>264</v>
      </c>
      <c r="E97" s="6" t="s">
        <v>265</v>
      </c>
      <c r="F97" s="114">
        <v>21750</v>
      </c>
      <c r="G97" s="73"/>
      <c r="H97" s="55"/>
      <c r="I97" s="80" t="s">
        <v>28</v>
      </c>
      <c r="J97" s="77"/>
      <c r="K97" s="56"/>
      <c r="L97" s="62"/>
      <c r="M97" s="62"/>
      <c r="N97" s="34"/>
    </row>
    <row r="98" spans="1:14" s="41" customFormat="1" ht="65.400000000000006" customHeight="1" x14ac:dyDescent="0.3">
      <c r="A98" s="66" t="s">
        <v>230</v>
      </c>
      <c r="B98" s="62">
        <v>136</v>
      </c>
      <c r="C98" s="67">
        <v>44411</v>
      </c>
      <c r="D98" s="62" t="s">
        <v>231</v>
      </c>
      <c r="E98" s="6" t="s">
        <v>232</v>
      </c>
      <c r="F98" s="114">
        <v>33812.9</v>
      </c>
      <c r="G98" s="73"/>
      <c r="H98" s="55"/>
      <c r="I98" s="80" t="s">
        <v>28</v>
      </c>
      <c r="J98" s="77"/>
      <c r="K98" s="56"/>
      <c r="L98" s="62"/>
      <c r="M98" s="62"/>
      <c r="N98" s="34"/>
    </row>
    <row r="99" spans="1:14" s="41" customFormat="1" ht="65.400000000000006" customHeight="1" x14ac:dyDescent="0.3">
      <c r="A99" s="66" t="s">
        <v>223</v>
      </c>
      <c r="B99" s="62">
        <v>122688</v>
      </c>
      <c r="C99" s="67">
        <v>44417</v>
      </c>
      <c r="D99" s="62" t="s">
        <v>221</v>
      </c>
      <c r="E99" s="6" t="s">
        <v>224</v>
      </c>
      <c r="F99" s="114">
        <v>153400</v>
      </c>
      <c r="G99" s="73"/>
      <c r="H99" s="55"/>
      <c r="I99" s="80" t="s">
        <v>28</v>
      </c>
      <c r="J99" s="77"/>
      <c r="K99" s="56"/>
      <c r="L99" s="62"/>
      <c r="M99" s="62"/>
      <c r="N99" s="34"/>
    </row>
    <row r="100" spans="1:14" s="41" customFormat="1" ht="65.400000000000006" customHeight="1" x14ac:dyDescent="0.3">
      <c r="A100" s="66" t="s">
        <v>220</v>
      </c>
      <c r="B100" s="62">
        <v>122689</v>
      </c>
      <c r="C100" s="67">
        <v>44417</v>
      </c>
      <c r="D100" s="62" t="s">
        <v>221</v>
      </c>
      <c r="E100" s="6" t="s">
        <v>222</v>
      </c>
      <c r="F100" s="114">
        <v>137400</v>
      </c>
      <c r="G100" s="73"/>
      <c r="H100" s="55"/>
      <c r="I100" s="80" t="s">
        <v>28</v>
      </c>
      <c r="J100" s="77"/>
      <c r="K100" s="56"/>
      <c r="L100" s="62"/>
      <c r="M100" s="62"/>
      <c r="N100" s="34"/>
    </row>
    <row r="101" spans="1:14" s="41" customFormat="1" ht="65.400000000000006" customHeight="1" x14ac:dyDescent="0.3">
      <c r="A101" s="66" t="s">
        <v>12</v>
      </c>
      <c r="B101" s="62" t="s">
        <v>256</v>
      </c>
      <c r="C101" s="67">
        <v>44418</v>
      </c>
      <c r="D101" s="62" t="s">
        <v>257</v>
      </c>
      <c r="E101" s="6" t="s">
        <v>258</v>
      </c>
      <c r="F101" s="114">
        <v>22400</v>
      </c>
      <c r="G101" s="73"/>
      <c r="H101" s="55"/>
      <c r="I101" s="80" t="s">
        <v>28</v>
      </c>
      <c r="J101" s="77"/>
      <c r="K101" s="56"/>
      <c r="L101" s="62"/>
      <c r="M101" s="62"/>
      <c r="N101" s="34"/>
    </row>
    <row r="102" spans="1:14" s="41" customFormat="1" ht="65.400000000000006" customHeight="1" x14ac:dyDescent="0.3">
      <c r="A102" s="66" t="s">
        <v>191</v>
      </c>
      <c r="B102" s="62">
        <v>1841</v>
      </c>
      <c r="C102" s="67">
        <v>44420</v>
      </c>
      <c r="D102" s="62" t="s">
        <v>193</v>
      </c>
      <c r="E102" s="6" t="s">
        <v>194</v>
      </c>
      <c r="F102" s="114">
        <v>14000</v>
      </c>
      <c r="G102" s="73"/>
      <c r="H102" s="55"/>
      <c r="I102" s="80" t="s">
        <v>28</v>
      </c>
      <c r="J102" s="77"/>
      <c r="K102" s="56"/>
      <c r="L102" s="62"/>
      <c r="M102" s="62"/>
      <c r="N102" s="34"/>
    </row>
    <row r="103" spans="1:14" s="41" customFormat="1" ht="65.400000000000006" customHeight="1" x14ac:dyDescent="0.3">
      <c r="A103" s="66" t="s">
        <v>192</v>
      </c>
      <c r="B103" s="62">
        <v>1842</v>
      </c>
      <c r="C103" s="67">
        <v>44420</v>
      </c>
      <c r="D103" s="62" t="s">
        <v>193</v>
      </c>
      <c r="E103" s="6" t="s">
        <v>195</v>
      </c>
      <c r="F103" s="114">
        <v>7080</v>
      </c>
      <c r="G103" s="73"/>
      <c r="H103" s="55"/>
      <c r="I103" s="80" t="s">
        <v>28</v>
      </c>
      <c r="J103" s="77"/>
      <c r="K103" s="56"/>
      <c r="L103" s="62"/>
      <c r="M103" s="62"/>
      <c r="N103" s="34"/>
    </row>
    <row r="104" spans="1:14" s="41" customFormat="1" ht="65.400000000000006" customHeight="1" x14ac:dyDescent="0.3">
      <c r="A104" s="66" t="s">
        <v>238</v>
      </c>
      <c r="B104" s="62">
        <v>830</v>
      </c>
      <c r="C104" s="67">
        <v>44425</v>
      </c>
      <c r="D104" s="62" t="s">
        <v>239</v>
      </c>
      <c r="E104" s="6" t="s">
        <v>240</v>
      </c>
      <c r="F104" s="114">
        <v>600</v>
      </c>
      <c r="G104" s="73"/>
      <c r="H104" s="55"/>
      <c r="I104" s="80" t="s">
        <v>28</v>
      </c>
      <c r="J104" s="77"/>
      <c r="K104" s="56"/>
      <c r="L104" s="62"/>
      <c r="M104" s="62"/>
      <c r="N104" s="34"/>
    </row>
    <row r="105" spans="1:14" s="41" customFormat="1" ht="65.400000000000006" customHeight="1" x14ac:dyDescent="0.3">
      <c r="A105" s="66" t="s">
        <v>12</v>
      </c>
      <c r="B105" s="62" t="s">
        <v>244</v>
      </c>
      <c r="C105" s="67">
        <v>44425</v>
      </c>
      <c r="D105" s="62" t="s">
        <v>245</v>
      </c>
      <c r="E105" s="6" t="s">
        <v>246</v>
      </c>
      <c r="F105" s="114">
        <v>57507.92</v>
      </c>
      <c r="G105" s="73"/>
      <c r="H105" s="55"/>
      <c r="I105" s="80" t="s">
        <v>28</v>
      </c>
      <c r="J105" s="77"/>
      <c r="K105" s="56"/>
      <c r="L105" s="62"/>
      <c r="M105" s="62"/>
      <c r="N105" s="34"/>
    </row>
    <row r="106" spans="1:14" s="41" customFormat="1" ht="65.400000000000006" customHeight="1" x14ac:dyDescent="0.3">
      <c r="A106" s="66" t="s">
        <v>12</v>
      </c>
      <c r="B106" s="62" t="s">
        <v>253</v>
      </c>
      <c r="C106" s="67">
        <v>44426</v>
      </c>
      <c r="D106" s="62" t="s">
        <v>255</v>
      </c>
      <c r="E106" s="6" t="s">
        <v>254</v>
      </c>
      <c r="F106" s="114">
        <v>26666.67</v>
      </c>
      <c r="G106" s="73"/>
      <c r="H106" s="55"/>
      <c r="I106" s="80" t="s">
        <v>28</v>
      </c>
      <c r="J106" s="77"/>
      <c r="K106" s="56"/>
      <c r="L106" s="62"/>
      <c r="M106" s="62"/>
      <c r="N106" s="34"/>
    </row>
    <row r="107" spans="1:14" s="41" customFormat="1" ht="65.400000000000006" customHeight="1" x14ac:dyDescent="0.3">
      <c r="A107" s="66" t="s">
        <v>214</v>
      </c>
      <c r="B107" s="94">
        <v>44427</v>
      </c>
      <c r="C107" s="67">
        <v>44427</v>
      </c>
      <c r="D107" s="62" t="s">
        <v>215</v>
      </c>
      <c r="E107" s="6" t="s">
        <v>216</v>
      </c>
      <c r="F107" s="114">
        <v>6391</v>
      </c>
      <c r="G107" s="73"/>
      <c r="H107" s="55"/>
      <c r="I107" s="80" t="s">
        <v>28</v>
      </c>
      <c r="J107" s="77"/>
      <c r="K107" s="56"/>
      <c r="L107" s="62"/>
      <c r="M107" s="62"/>
      <c r="N107" s="34"/>
    </row>
    <row r="108" spans="1:14" s="41" customFormat="1" ht="65.400000000000006" customHeight="1" x14ac:dyDescent="0.3">
      <c r="A108" s="66" t="s">
        <v>166</v>
      </c>
      <c r="B108" s="62">
        <v>37</v>
      </c>
      <c r="C108" s="67">
        <v>44431</v>
      </c>
      <c r="D108" s="62" t="s">
        <v>189</v>
      </c>
      <c r="E108" s="6" t="s">
        <v>190</v>
      </c>
      <c r="F108" s="114">
        <v>41590</v>
      </c>
      <c r="G108" s="73"/>
      <c r="H108" s="55"/>
      <c r="I108" s="80" t="s">
        <v>28</v>
      </c>
      <c r="J108" s="77"/>
      <c r="K108" s="56"/>
      <c r="L108" s="62"/>
      <c r="M108" s="62"/>
      <c r="N108" s="34"/>
    </row>
    <row r="109" spans="1:14" s="41" customFormat="1" ht="65.400000000000006" customHeight="1" x14ac:dyDescent="0.3">
      <c r="A109" s="66" t="s">
        <v>208</v>
      </c>
      <c r="B109" s="62">
        <v>38</v>
      </c>
      <c r="C109" s="67">
        <v>44435</v>
      </c>
      <c r="D109" s="62" t="s">
        <v>124</v>
      </c>
      <c r="E109" s="6" t="s">
        <v>125</v>
      </c>
      <c r="F109" s="114">
        <v>66080</v>
      </c>
      <c r="G109" s="73"/>
      <c r="H109" s="55"/>
      <c r="I109" s="80" t="s">
        <v>28</v>
      </c>
      <c r="J109" s="77"/>
      <c r="K109" s="56"/>
      <c r="L109" s="62"/>
      <c r="M109" s="62"/>
      <c r="N109" s="34"/>
    </row>
    <row r="110" spans="1:14" s="41" customFormat="1" ht="65.400000000000006" customHeight="1" x14ac:dyDescent="0.3">
      <c r="A110" s="66" t="s">
        <v>199</v>
      </c>
      <c r="B110" s="62">
        <v>105794</v>
      </c>
      <c r="C110" s="67">
        <v>44436</v>
      </c>
      <c r="D110" s="62" t="s">
        <v>100</v>
      </c>
      <c r="E110" s="6" t="s">
        <v>202</v>
      </c>
      <c r="F110" s="114">
        <v>63862.27</v>
      </c>
      <c r="G110" s="73"/>
      <c r="H110" s="55"/>
      <c r="I110" s="80" t="s">
        <v>28</v>
      </c>
      <c r="J110" s="77"/>
      <c r="K110" s="56"/>
      <c r="L110" s="62"/>
      <c r="M110" s="62"/>
      <c r="N110" s="34"/>
    </row>
    <row r="111" spans="1:14" s="41" customFormat="1" ht="65.400000000000006" customHeight="1" x14ac:dyDescent="0.3">
      <c r="A111" s="66" t="s">
        <v>200</v>
      </c>
      <c r="B111" s="62">
        <v>105795</v>
      </c>
      <c r="C111" s="67">
        <v>44436</v>
      </c>
      <c r="D111" s="62" t="s">
        <v>100</v>
      </c>
      <c r="E111" s="6" t="s">
        <v>203</v>
      </c>
      <c r="F111" s="114">
        <v>1877.04</v>
      </c>
      <c r="G111" s="73"/>
      <c r="H111" s="55"/>
      <c r="I111" s="80" t="s">
        <v>28</v>
      </c>
      <c r="J111" s="77"/>
      <c r="K111" s="56"/>
      <c r="L111" s="62"/>
      <c r="M111" s="62"/>
      <c r="N111" s="34"/>
    </row>
    <row r="112" spans="1:14" s="41" customFormat="1" ht="65.400000000000006" customHeight="1" x14ac:dyDescent="0.3">
      <c r="A112" s="66" t="s">
        <v>201</v>
      </c>
      <c r="B112" s="62">
        <v>105796</v>
      </c>
      <c r="C112" s="67">
        <v>44436</v>
      </c>
      <c r="D112" s="62" t="s">
        <v>100</v>
      </c>
      <c r="E112" s="6" t="s">
        <v>204</v>
      </c>
      <c r="F112" s="114">
        <v>1293.5</v>
      </c>
      <c r="G112" s="73"/>
      <c r="H112" s="55"/>
      <c r="I112" s="80" t="s">
        <v>28</v>
      </c>
      <c r="J112" s="77"/>
      <c r="K112" s="56"/>
      <c r="L112" s="62"/>
      <c r="M112" s="62"/>
      <c r="N112" s="34"/>
    </row>
    <row r="113" spans="1:30" s="41" customFormat="1" ht="65.400000000000006" customHeight="1" x14ac:dyDescent="0.3">
      <c r="A113" s="66" t="s">
        <v>196</v>
      </c>
      <c r="B113" s="62">
        <v>105797</v>
      </c>
      <c r="C113" s="67">
        <v>44436</v>
      </c>
      <c r="D113" s="62" t="s">
        <v>197</v>
      </c>
      <c r="E113" s="6" t="s">
        <v>198</v>
      </c>
      <c r="F113" s="114">
        <v>12228.13</v>
      </c>
      <c r="G113" s="73"/>
      <c r="H113" s="55"/>
      <c r="I113" s="80" t="s">
        <v>28</v>
      </c>
      <c r="J113" s="77"/>
      <c r="K113" s="56"/>
      <c r="L113" s="62"/>
      <c r="M113" s="62"/>
      <c r="N113" s="34"/>
    </row>
    <row r="114" spans="1:30" s="41" customFormat="1" ht="65.400000000000006" customHeight="1" x14ac:dyDescent="0.3">
      <c r="A114" s="66" t="s">
        <v>210</v>
      </c>
      <c r="B114" s="62">
        <v>105124</v>
      </c>
      <c r="C114" s="67">
        <v>44436</v>
      </c>
      <c r="D114" s="62" t="s">
        <v>100</v>
      </c>
      <c r="E114" s="6" t="s">
        <v>209</v>
      </c>
      <c r="F114" s="114">
        <v>36758.449999999997</v>
      </c>
      <c r="G114" s="73"/>
      <c r="H114" s="55"/>
      <c r="I114" s="80" t="s">
        <v>28</v>
      </c>
      <c r="J114" s="77"/>
      <c r="K114" s="56"/>
      <c r="L114" s="62"/>
      <c r="M114" s="62"/>
      <c r="N114" s="34"/>
    </row>
    <row r="115" spans="1:30" s="41" customFormat="1" ht="65.400000000000006" customHeight="1" x14ac:dyDescent="0.3">
      <c r="A115" s="66" t="s">
        <v>282</v>
      </c>
      <c r="B115" s="62">
        <v>237337</v>
      </c>
      <c r="C115" s="67">
        <v>44439</v>
      </c>
      <c r="D115" s="62" t="s">
        <v>11</v>
      </c>
      <c r="E115" s="6" t="s">
        <v>283</v>
      </c>
      <c r="F115" s="114">
        <v>424384.55</v>
      </c>
      <c r="G115" s="73"/>
      <c r="H115" s="55"/>
      <c r="I115" s="80" t="s">
        <v>28</v>
      </c>
      <c r="J115" s="77"/>
      <c r="K115" s="56"/>
      <c r="L115" s="62"/>
      <c r="M115" s="62"/>
      <c r="N115" s="34"/>
    </row>
    <row r="116" spans="1:30" s="41" customFormat="1" ht="65.400000000000006" customHeight="1" x14ac:dyDescent="0.3">
      <c r="A116" s="66" t="s">
        <v>284</v>
      </c>
      <c r="B116" s="62">
        <v>237338</v>
      </c>
      <c r="C116" s="67">
        <v>44439</v>
      </c>
      <c r="D116" s="62" t="s">
        <v>11</v>
      </c>
      <c r="E116" s="6" t="s">
        <v>283</v>
      </c>
      <c r="F116" s="114">
        <v>14673.31</v>
      </c>
      <c r="G116" s="73"/>
      <c r="H116" s="55"/>
      <c r="I116" s="80" t="s">
        <v>28</v>
      </c>
      <c r="J116" s="77"/>
      <c r="K116" s="56"/>
      <c r="L116" s="62"/>
      <c r="M116" s="62"/>
      <c r="N116" s="34"/>
    </row>
    <row r="117" spans="1:30" s="41" customFormat="1" ht="65.400000000000006" customHeight="1" x14ac:dyDescent="0.3">
      <c r="A117" s="66" t="s">
        <v>285</v>
      </c>
      <c r="B117" s="62">
        <v>237328</v>
      </c>
      <c r="C117" s="67">
        <v>44439</v>
      </c>
      <c r="D117" s="62" t="s">
        <v>11</v>
      </c>
      <c r="E117" s="6" t="s">
        <v>283</v>
      </c>
      <c r="F117" s="114">
        <v>3580.35</v>
      </c>
      <c r="G117" s="73"/>
      <c r="H117" s="55"/>
      <c r="I117" s="80" t="s">
        <v>28</v>
      </c>
      <c r="J117" s="77"/>
      <c r="K117" s="56"/>
      <c r="L117" s="62"/>
      <c r="M117" s="62"/>
      <c r="N117" s="34"/>
    </row>
    <row r="118" spans="1:30" s="41" customFormat="1" ht="65.400000000000006" customHeight="1" x14ac:dyDescent="0.3">
      <c r="A118" s="20" t="s">
        <v>12</v>
      </c>
      <c r="B118" s="19" t="s">
        <v>242</v>
      </c>
      <c r="C118" s="64">
        <v>44440</v>
      </c>
      <c r="D118" s="54" t="s">
        <v>241</v>
      </c>
      <c r="E118" s="6" t="s">
        <v>243</v>
      </c>
      <c r="F118" s="115">
        <v>9500</v>
      </c>
      <c r="G118" s="73"/>
      <c r="H118" s="55"/>
      <c r="I118" s="80" t="s">
        <v>28</v>
      </c>
      <c r="J118" s="77"/>
      <c r="K118" s="56"/>
      <c r="L118" s="62"/>
      <c r="M118" s="62"/>
      <c r="N118" s="34"/>
    </row>
    <row r="119" spans="1:30" s="41" customFormat="1" ht="65.400000000000006" customHeight="1" x14ac:dyDescent="0.3">
      <c r="A119" s="66" t="s">
        <v>12</v>
      </c>
      <c r="B119" s="62" t="s">
        <v>217</v>
      </c>
      <c r="C119" s="67">
        <v>44440</v>
      </c>
      <c r="D119" s="62" t="s">
        <v>218</v>
      </c>
      <c r="E119" s="6" t="s">
        <v>219</v>
      </c>
      <c r="F119" s="114">
        <v>30000</v>
      </c>
      <c r="G119" s="73"/>
      <c r="H119" s="55"/>
      <c r="I119" s="80" t="s">
        <v>28</v>
      </c>
      <c r="J119" s="77"/>
      <c r="K119" s="56"/>
      <c r="L119" s="62"/>
      <c r="M119" s="62"/>
      <c r="N119" s="34"/>
    </row>
    <row r="120" spans="1:30" s="41" customFormat="1" ht="65.400000000000006" customHeight="1" x14ac:dyDescent="0.3">
      <c r="A120" s="66" t="s">
        <v>207</v>
      </c>
      <c r="B120" s="62">
        <v>33097</v>
      </c>
      <c r="C120" s="67">
        <v>44444</v>
      </c>
      <c r="D120" s="54" t="s">
        <v>205</v>
      </c>
      <c r="E120" s="6" t="s">
        <v>206</v>
      </c>
      <c r="F120" s="114">
        <v>2733.77</v>
      </c>
      <c r="G120" s="73"/>
      <c r="H120" s="55"/>
      <c r="I120" s="80" t="s">
        <v>28</v>
      </c>
      <c r="J120" s="77"/>
      <c r="K120" s="56"/>
      <c r="L120" s="62"/>
      <c r="M120" s="62"/>
      <c r="N120" s="34"/>
    </row>
    <row r="121" spans="1:30" s="41" customFormat="1" x14ac:dyDescent="0.3">
      <c r="A121" s="77"/>
      <c r="B121" s="77"/>
      <c r="C121" s="77"/>
      <c r="D121" s="68" t="s">
        <v>229</v>
      </c>
      <c r="E121" s="77"/>
      <c r="F121" s="53">
        <f>SUM(F89:F120)</f>
        <v>1692102.1300000001</v>
      </c>
      <c r="G121" s="77"/>
      <c r="H121" s="77"/>
      <c r="I121" s="80"/>
      <c r="J121" s="77"/>
      <c r="K121" s="77"/>
      <c r="L121" s="77"/>
      <c r="M121" s="77"/>
      <c r="N121" s="39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1" customFormat="1" x14ac:dyDescent="0.3">
      <c r="A122" s="20"/>
      <c r="B122" s="19"/>
      <c r="C122" s="28"/>
      <c r="D122" s="21" t="s">
        <v>228</v>
      </c>
      <c r="E122" s="6"/>
      <c r="F122" s="22">
        <f>+F52+G52+F56+F58+F62+F66+F74+F88+F121</f>
        <v>12553971.740000004</v>
      </c>
      <c r="G122" s="22"/>
      <c r="H122" s="22"/>
      <c r="I122" s="19"/>
      <c r="J122" s="19"/>
      <c r="K122" s="19"/>
      <c r="L122" s="19"/>
      <c r="M122" s="19"/>
      <c r="N122" s="10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s="1" customFormat="1" x14ac:dyDescent="0.3">
      <c r="A123" s="29"/>
      <c r="B123" s="14"/>
      <c r="C123" s="30"/>
      <c r="D123" s="42"/>
      <c r="E123" s="93"/>
      <c r="F123" s="13"/>
      <c r="G123" s="13"/>
      <c r="H123" s="13"/>
      <c r="I123" s="14"/>
      <c r="J123" s="14"/>
      <c r="K123" s="14"/>
      <c r="L123" s="14"/>
      <c r="M123" s="14"/>
      <c r="N123" s="10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s="41" customFormat="1" ht="112.2" customHeight="1" x14ac:dyDescent="0.3">
      <c r="A124" s="35"/>
      <c r="B124" s="36"/>
      <c r="C124" s="37"/>
      <c r="D124" s="129" t="s">
        <v>188</v>
      </c>
      <c r="E124" s="129"/>
      <c r="F124" s="129"/>
      <c r="G124" s="50"/>
      <c r="H124" s="38"/>
      <c r="I124" s="36"/>
      <c r="J124" s="36"/>
      <c r="K124" s="36"/>
      <c r="L124" s="36"/>
      <c r="M124" s="36"/>
      <c r="N124" s="39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41" customFormat="1" ht="41.4" customHeight="1" x14ac:dyDescent="0.3">
      <c r="A125" s="31"/>
      <c r="B125" s="32"/>
      <c r="C125" s="10"/>
      <c r="D125" s="93"/>
      <c r="E125" s="93"/>
      <c r="F125" s="93"/>
      <c r="G125" s="38"/>
      <c r="H125" s="40"/>
      <c r="I125" s="40"/>
      <c r="J125" s="40"/>
      <c r="K125" s="36"/>
      <c r="L125" s="36"/>
      <c r="M125" s="36"/>
      <c r="N125" s="39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41" customFormat="1" ht="41.4" customHeight="1" x14ac:dyDescent="0.3">
      <c r="A126" s="31"/>
      <c r="B126" s="32"/>
      <c r="C126" s="10"/>
      <c r="D126" s="93"/>
      <c r="E126" s="93"/>
      <c r="F126" s="93"/>
      <c r="G126" s="38"/>
      <c r="H126" s="47"/>
      <c r="I126" s="48"/>
      <c r="J126" s="48"/>
      <c r="K126" s="36"/>
      <c r="L126" s="36"/>
      <c r="M126" s="36"/>
      <c r="N126" s="39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1" customFormat="1" ht="14.4" customHeight="1" x14ac:dyDescent="0.3">
      <c r="A127" s="43" t="s">
        <v>57</v>
      </c>
      <c r="B127" s="43"/>
      <c r="C127" s="10"/>
      <c r="D127" s="9"/>
      <c r="E127" s="43" t="s">
        <v>56</v>
      </c>
      <c r="F127" s="10"/>
      <c r="G127" s="10"/>
      <c r="H127" s="44" t="s">
        <v>104</v>
      </c>
      <c r="I127" s="45"/>
      <c r="J127" s="93"/>
      <c r="K127" s="15"/>
      <c r="L127" s="10"/>
      <c r="M127" s="10"/>
      <c r="N127" s="10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s="1" customFormat="1" ht="14.4" customHeight="1" x14ac:dyDescent="0.3">
      <c r="A128" s="92" t="s">
        <v>145</v>
      </c>
      <c r="B128" s="92"/>
      <c r="C128" s="10"/>
      <c r="D128" s="9"/>
      <c r="E128" s="92" t="s">
        <v>147</v>
      </c>
      <c r="F128" s="10"/>
      <c r="G128" s="10"/>
      <c r="H128" s="44" t="s">
        <v>105</v>
      </c>
      <c r="I128" s="44"/>
      <c r="J128" s="128"/>
      <c r="K128" s="128"/>
      <c r="L128" s="128"/>
      <c r="M128" s="128"/>
      <c r="N128" s="10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s="1" customFormat="1" ht="14.4" customHeight="1" x14ac:dyDescent="0.3">
      <c r="A129" s="92" t="s">
        <v>68</v>
      </c>
      <c r="B129" s="92"/>
      <c r="C129" s="10"/>
      <c r="D129" s="9"/>
      <c r="E129" s="92" t="s">
        <v>146</v>
      </c>
      <c r="F129" s="16"/>
      <c r="G129" s="16"/>
      <c r="H129" s="46" t="s">
        <v>106</v>
      </c>
      <c r="I129" s="44"/>
      <c r="J129" s="128"/>
      <c r="K129" s="128"/>
      <c r="L129" s="128"/>
      <c r="M129" s="128"/>
      <c r="N129" s="10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s="1" customFormat="1" ht="14.4" customHeight="1" x14ac:dyDescent="0.3">
      <c r="A130" s="10"/>
      <c r="B130" s="9"/>
      <c r="C130" s="10"/>
      <c r="D130" s="9"/>
      <c r="E130" s="7"/>
      <c r="F130" s="17"/>
      <c r="G130" s="17"/>
      <c r="H130" s="17"/>
      <c r="I130" s="10"/>
      <c r="J130" s="128"/>
      <c r="K130" s="128"/>
      <c r="L130" s="128"/>
      <c r="M130" s="128"/>
      <c r="N130" s="10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s="1" customFormat="1" x14ac:dyDescent="0.3">
      <c r="A131" s="7"/>
      <c r="B131" s="7"/>
      <c r="C131" s="7"/>
      <c r="D131" s="9"/>
      <c r="E131" s="10"/>
      <c r="F131" s="17"/>
      <c r="G131" s="17"/>
      <c r="H131" s="17"/>
      <c r="I131" s="10"/>
      <c r="J131" s="10"/>
      <c r="K131" s="10"/>
      <c r="L131" s="10"/>
      <c r="M131" s="10"/>
      <c r="N131" s="10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s="1" customFormat="1" x14ac:dyDescent="0.3">
      <c r="A132" s="10"/>
      <c r="B132" s="9"/>
      <c r="C132" s="10"/>
      <c r="D132" s="9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x14ac:dyDescent="0.3">
      <c r="A133" s="10"/>
      <c r="B133" s="9"/>
      <c r="C133" s="10"/>
      <c r="D133" s="9"/>
      <c r="E133" s="10"/>
      <c r="F133" s="10"/>
      <c r="G133" s="10"/>
      <c r="H133" s="10"/>
      <c r="I133" s="10"/>
      <c r="J133" s="10"/>
      <c r="K133" s="10"/>
      <c r="L133" s="10"/>
      <c r="M133" s="10" t="s">
        <v>59</v>
      </c>
      <c r="N133" s="10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x14ac:dyDescent="0.3">
      <c r="A134" s="10"/>
      <c r="B134" s="9"/>
      <c r="C134" s="10"/>
      <c r="D134" s="9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x14ac:dyDescent="0.3">
      <c r="A135" s="10"/>
      <c r="B135" s="9"/>
      <c r="C135" s="10"/>
      <c r="D135" s="9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x14ac:dyDescent="0.3">
      <c r="A136" s="10"/>
      <c r="B136" s="9"/>
      <c r="C136" s="10"/>
      <c r="D136" s="9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x14ac:dyDescent="0.3">
      <c r="A137" s="10"/>
      <c r="B137" s="9"/>
      <c r="C137" s="10"/>
      <c r="D137" s="9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x14ac:dyDescent="0.3">
      <c r="A138" s="10"/>
      <c r="B138" s="9"/>
      <c r="C138" s="10"/>
      <c r="D138" s="9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x14ac:dyDescent="0.3">
      <c r="A139" s="10"/>
      <c r="B139" s="9"/>
      <c r="C139" s="10"/>
      <c r="D139" s="9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x14ac:dyDescent="0.3">
      <c r="A140" s="10"/>
      <c r="B140" s="9"/>
      <c r="C140" s="10"/>
      <c r="D140" s="9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x14ac:dyDescent="0.3">
      <c r="A141" s="10"/>
      <c r="B141" s="9"/>
      <c r="C141" s="10"/>
      <c r="D141" s="9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x14ac:dyDescent="0.3">
      <c r="A142" s="10"/>
      <c r="B142" s="9"/>
      <c r="C142" s="10"/>
      <c r="D142" s="9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x14ac:dyDescent="0.3">
      <c r="A143" s="10"/>
      <c r="B143" s="9"/>
      <c r="C143" s="10"/>
      <c r="D143" s="9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x14ac:dyDescent="0.3">
      <c r="A144" s="10"/>
      <c r="B144" s="9"/>
      <c r="C144" s="10"/>
      <c r="D144" s="9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x14ac:dyDescent="0.3">
      <c r="A145" s="10"/>
      <c r="B145" s="9"/>
      <c r="C145" s="10"/>
      <c r="D145" s="9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x14ac:dyDescent="0.3">
      <c r="A146" s="7"/>
      <c r="B146" s="8"/>
      <c r="C146" s="7"/>
      <c r="D146" s="9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x14ac:dyDescent="0.3">
      <c r="A147" s="84" t="s">
        <v>170</v>
      </c>
      <c r="B147" s="85">
        <v>122478</v>
      </c>
      <c r="C147" s="86">
        <v>44293</v>
      </c>
      <c r="D147" s="87" t="s">
        <v>169</v>
      </c>
      <c r="E147" s="10" t="s">
        <v>176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x14ac:dyDescent="0.3">
      <c r="A148" s="84" t="s">
        <v>168</v>
      </c>
      <c r="B148" s="85">
        <v>122479</v>
      </c>
      <c r="C148" s="86">
        <v>44293</v>
      </c>
      <c r="D148" s="87" t="s">
        <v>169</v>
      </c>
      <c r="E148" s="10" t="s">
        <v>177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x14ac:dyDescent="0.3">
      <c r="A149" s="84" t="s">
        <v>171</v>
      </c>
      <c r="B149" s="85">
        <v>213</v>
      </c>
      <c r="C149" s="86">
        <v>44299</v>
      </c>
      <c r="D149" s="87" t="s">
        <v>175</v>
      </c>
      <c r="E149" s="10" t="s">
        <v>178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x14ac:dyDescent="0.3">
      <c r="A150" s="88" t="s">
        <v>141</v>
      </c>
      <c r="B150" s="83" t="s">
        <v>142</v>
      </c>
      <c r="C150" s="89">
        <v>44364</v>
      </c>
      <c r="D150" s="83" t="s">
        <v>143</v>
      </c>
      <c r="E150" s="10" t="s">
        <v>180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x14ac:dyDescent="0.3">
      <c r="A151" s="88" t="s">
        <v>120</v>
      </c>
      <c r="B151" s="83">
        <v>15000851</v>
      </c>
      <c r="C151" s="89">
        <v>44370</v>
      </c>
      <c r="D151" s="83" t="s">
        <v>121</v>
      </c>
      <c r="E151" s="10" t="s">
        <v>179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x14ac:dyDescent="0.3">
      <c r="A152" s="7"/>
      <c r="B152" s="8"/>
      <c r="C152" s="7"/>
      <c r="D152" s="9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x14ac:dyDescent="0.3">
      <c r="A153" s="7"/>
      <c r="B153" s="8"/>
      <c r="C153" s="7"/>
      <c r="D153" s="9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x14ac:dyDescent="0.3">
      <c r="A154" s="7"/>
      <c r="B154" s="8"/>
      <c r="C154" s="7"/>
      <c r="D154" s="9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x14ac:dyDescent="0.3">
      <c r="A155" s="7"/>
      <c r="B155" s="8"/>
      <c r="C155" s="7"/>
      <c r="D155" s="9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x14ac:dyDescent="0.3">
      <c r="A156" s="7"/>
      <c r="B156" s="8"/>
      <c r="C156" s="7"/>
      <c r="D156" s="9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x14ac:dyDescent="0.3">
      <c r="A157" s="7"/>
      <c r="B157" s="8"/>
      <c r="C157" s="7"/>
      <c r="D157" s="9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x14ac:dyDescent="0.3">
      <c r="A158" s="7"/>
      <c r="B158" s="8"/>
      <c r="C158" s="7"/>
      <c r="D158" s="9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x14ac:dyDescent="0.3">
      <c r="A159" s="7"/>
      <c r="B159" s="8"/>
      <c r="C159" s="7"/>
      <c r="D159" s="9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x14ac:dyDescent="0.3">
      <c r="A160" s="7"/>
      <c r="B160" s="8"/>
      <c r="C160" s="7"/>
      <c r="D160" s="9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14" x14ac:dyDescent="0.3">
      <c r="A161" s="7"/>
      <c r="B161" s="8"/>
      <c r="C161" s="7"/>
      <c r="D161" s="9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x14ac:dyDescent="0.3">
      <c r="A162" s="7"/>
      <c r="B162" s="8"/>
      <c r="C162" s="7"/>
      <c r="D162" s="9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x14ac:dyDescent="0.3">
      <c r="A163" s="7"/>
      <c r="B163" s="8"/>
      <c r="C163" s="7"/>
      <c r="D163" s="9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x14ac:dyDescent="0.3">
      <c r="A164" s="7"/>
      <c r="B164" s="8"/>
      <c r="C164" s="7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x14ac:dyDescent="0.3">
      <c r="A165" s="7"/>
      <c r="B165" s="8"/>
      <c r="C165" s="7"/>
      <c r="D165" s="9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x14ac:dyDescent="0.3">
      <c r="A166" s="7"/>
      <c r="B166" s="8"/>
      <c r="C166" s="7"/>
      <c r="D166" s="9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x14ac:dyDescent="0.3">
      <c r="A167" s="7"/>
      <c r="B167" s="8"/>
      <c r="C167" s="7"/>
      <c r="D167" s="9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x14ac:dyDescent="0.3">
      <c r="A168" s="7"/>
      <c r="B168" s="8"/>
      <c r="C168" s="7"/>
      <c r="D168" s="9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x14ac:dyDescent="0.3">
      <c r="A169" s="7"/>
      <c r="B169" s="8"/>
      <c r="C169" s="7"/>
      <c r="D169" s="9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x14ac:dyDescent="0.3">
      <c r="A170" s="7"/>
      <c r="B170" s="8"/>
      <c r="C170" s="7"/>
      <c r="D170" s="9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x14ac:dyDescent="0.3">
      <c r="A171" s="7"/>
      <c r="B171" s="8"/>
      <c r="C171" s="7"/>
      <c r="D171" s="9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x14ac:dyDescent="0.3">
      <c r="A172" s="7"/>
      <c r="B172" s="8"/>
      <c r="C172" s="7"/>
      <c r="D172" s="9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x14ac:dyDescent="0.3">
      <c r="A173" s="7"/>
      <c r="B173" s="8"/>
      <c r="C173" s="7"/>
      <c r="D173" s="9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x14ac:dyDescent="0.3">
      <c r="A174" s="7"/>
      <c r="B174" s="8"/>
      <c r="C174" s="7"/>
      <c r="D174" s="9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x14ac:dyDescent="0.3">
      <c r="A175" s="7"/>
      <c r="B175" s="8"/>
      <c r="C175" s="7"/>
      <c r="D175" s="9"/>
      <c r="E175" s="10"/>
      <c r="F175" s="10"/>
      <c r="G175" s="10"/>
      <c r="H175" s="10"/>
      <c r="I175" s="10"/>
      <c r="J175" s="10"/>
      <c r="K175" s="10"/>
      <c r="L175" s="10"/>
      <c r="M175" s="10"/>
    </row>
  </sheetData>
  <sortState ref="A62:L75">
    <sortCondition ref="C62:C75"/>
  </sortState>
  <mergeCells count="11">
    <mergeCell ref="J129:M129"/>
    <mergeCell ref="J130:M130"/>
    <mergeCell ref="J128:M128"/>
    <mergeCell ref="D124:F124"/>
    <mergeCell ref="A52:E52"/>
    <mergeCell ref="B2:I2"/>
    <mergeCell ref="B3:I3"/>
    <mergeCell ref="B4:I4"/>
    <mergeCell ref="I7:J7"/>
    <mergeCell ref="D5:F5"/>
    <mergeCell ref="B6:D6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50" fitToWidth="0" fitToHeight="0" orientation="landscape" r:id="rId1"/>
  <rowBreaks count="2" manualBreakCount="2">
    <brk id="28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topLeftCell="A7" workbookViewId="0">
      <selection activeCell="F48" sqref="A1:F48"/>
    </sheetView>
  </sheetViews>
  <sheetFormatPr baseColWidth="10" defaultRowHeight="14.4" x14ac:dyDescent="0.3"/>
  <cols>
    <col min="1" max="1" width="17.5546875" bestFit="1" customWidth="1"/>
    <col min="2" max="2" width="18.88671875" customWidth="1"/>
    <col min="3" max="3" width="20.6640625" bestFit="1" customWidth="1"/>
    <col min="4" max="4" width="16.44140625" bestFit="1" customWidth="1"/>
    <col min="5" max="5" width="14.5546875" customWidth="1"/>
    <col min="6" max="6" width="14.33203125" bestFit="1" customWidth="1"/>
    <col min="7" max="8" width="13.5546875" bestFit="1" customWidth="1"/>
  </cols>
  <sheetData>
    <row r="2" spans="1:6" x14ac:dyDescent="0.3">
      <c r="A2" s="95" t="s">
        <v>59</v>
      </c>
      <c r="B2" s="95"/>
      <c r="C2" s="95"/>
      <c r="D2" s="95"/>
      <c r="E2" s="95"/>
      <c r="F2" s="95"/>
    </row>
    <row r="3" spans="1:6" x14ac:dyDescent="0.3">
      <c r="A3" s="96"/>
      <c r="B3" s="95"/>
      <c r="C3" s="95"/>
      <c r="D3" s="95"/>
      <c r="E3" s="95"/>
      <c r="F3" s="95"/>
    </row>
    <row r="4" spans="1:6" x14ac:dyDescent="0.3">
      <c r="A4" s="96"/>
      <c r="B4" s="95"/>
      <c r="C4" s="95"/>
      <c r="D4" s="95"/>
      <c r="E4" s="95"/>
      <c r="F4" s="95"/>
    </row>
    <row r="5" spans="1:6" x14ac:dyDescent="0.3">
      <c r="A5" s="96"/>
      <c r="B5" s="95"/>
      <c r="C5" s="95"/>
      <c r="D5" s="95"/>
      <c r="E5" s="95"/>
      <c r="F5" s="95"/>
    </row>
    <row r="6" spans="1:6" ht="15" thickBot="1" x14ac:dyDescent="0.35">
      <c r="A6" s="96"/>
      <c r="B6" s="95"/>
      <c r="C6" s="95"/>
      <c r="D6" s="95"/>
      <c r="E6" s="95"/>
      <c r="F6" s="95"/>
    </row>
    <row r="7" spans="1:6" x14ac:dyDescent="0.3">
      <c r="A7" s="97"/>
      <c r="B7" s="98"/>
      <c r="C7" s="98"/>
      <c r="D7" s="98"/>
      <c r="E7" s="98"/>
      <c r="F7" s="99"/>
    </row>
    <row r="8" spans="1:6" x14ac:dyDescent="0.3">
      <c r="A8" s="100"/>
      <c r="B8" s="95"/>
      <c r="C8" s="95"/>
      <c r="D8" s="95"/>
      <c r="E8" s="95"/>
      <c r="F8" s="101"/>
    </row>
    <row r="9" spans="1:6" x14ac:dyDescent="0.3">
      <c r="A9" s="100"/>
      <c r="B9" s="95"/>
      <c r="C9" s="95"/>
      <c r="D9" s="95"/>
      <c r="E9" s="95"/>
      <c r="F9" s="101"/>
    </row>
    <row r="10" spans="1:6" x14ac:dyDescent="0.3">
      <c r="A10" s="100"/>
      <c r="B10" s="95"/>
      <c r="C10" s="95"/>
      <c r="D10" s="95"/>
      <c r="E10" s="95"/>
      <c r="F10" s="101"/>
    </row>
    <row r="11" spans="1:6" x14ac:dyDescent="0.3">
      <c r="A11" s="100"/>
      <c r="B11" s="95"/>
      <c r="C11" s="95"/>
      <c r="D11" s="95"/>
      <c r="E11" s="95"/>
      <c r="F11" s="101"/>
    </row>
    <row r="12" spans="1:6" x14ac:dyDescent="0.3">
      <c r="A12" s="100"/>
      <c r="B12" s="95"/>
      <c r="C12" s="95"/>
      <c r="D12" s="95"/>
      <c r="E12" s="95"/>
      <c r="F12" s="101"/>
    </row>
    <row r="13" spans="1:6" x14ac:dyDescent="0.3">
      <c r="A13" s="100"/>
      <c r="B13" s="95"/>
      <c r="C13" s="95"/>
      <c r="D13" s="95"/>
      <c r="E13" s="95"/>
      <c r="F13" s="101"/>
    </row>
    <row r="14" spans="1:6" x14ac:dyDescent="0.3">
      <c r="A14" s="100"/>
      <c r="B14" s="95"/>
      <c r="C14" s="95"/>
      <c r="D14" s="95"/>
      <c r="E14" s="95"/>
      <c r="F14" s="101"/>
    </row>
    <row r="15" spans="1:6" x14ac:dyDescent="0.3">
      <c r="A15" s="100"/>
      <c r="B15" s="95"/>
      <c r="C15" s="95"/>
      <c r="D15" s="95"/>
      <c r="E15" s="95"/>
      <c r="F15" s="101"/>
    </row>
    <row r="16" spans="1:6" x14ac:dyDescent="0.3">
      <c r="A16" s="100"/>
      <c r="B16" s="95"/>
      <c r="C16" s="95"/>
      <c r="D16" s="95"/>
      <c r="E16" s="95"/>
      <c r="F16" s="101"/>
    </row>
    <row r="17" spans="1:6" x14ac:dyDescent="0.3">
      <c r="A17" s="134" t="s">
        <v>0</v>
      </c>
      <c r="B17" s="135"/>
      <c r="C17" s="135"/>
      <c r="D17" s="135"/>
      <c r="E17" s="135"/>
      <c r="F17" s="136"/>
    </row>
    <row r="18" spans="1:6" x14ac:dyDescent="0.3">
      <c r="A18" s="134" t="s">
        <v>268</v>
      </c>
      <c r="B18" s="135"/>
      <c r="C18" s="135"/>
      <c r="D18" s="135"/>
      <c r="E18" s="135"/>
      <c r="F18" s="136"/>
    </row>
    <row r="19" spans="1:6" x14ac:dyDescent="0.3">
      <c r="A19" s="102"/>
      <c r="B19" s="29"/>
      <c r="C19" s="29"/>
      <c r="D19" s="95"/>
      <c r="E19" s="95"/>
      <c r="F19" s="101"/>
    </row>
    <row r="20" spans="1:6" x14ac:dyDescent="0.3">
      <c r="A20" s="137" t="s">
        <v>269</v>
      </c>
      <c r="B20" s="138"/>
      <c r="C20" s="138"/>
      <c r="D20" s="138"/>
      <c r="E20" s="138"/>
      <c r="F20" s="139"/>
    </row>
    <row r="21" spans="1:6" x14ac:dyDescent="0.3">
      <c r="A21" s="137" t="s">
        <v>270</v>
      </c>
      <c r="B21" s="138"/>
      <c r="C21" s="138"/>
      <c r="D21" s="138"/>
      <c r="E21" s="138"/>
      <c r="F21" s="139"/>
    </row>
    <row r="22" spans="1:6" x14ac:dyDescent="0.3">
      <c r="A22" s="103"/>
      <c r="B22" s="104"/>
      <c r="C22" s="104"/>
      <c r="D22" s="95"/>
      <c r="E22" s="95"/>
      <c r="F22" s="101"/>
    </row>
    <row r="23" spans="1:6" x14ac:dyDescent="0.3">
      <c r="A23" s="103"/>
      <c r="B23" s="140" t="s">
        <v>281</v>
      </c>
      <c r="C23" s="140"/>
      <c r="D23" s="140"/>
      <c r="E23" s="140"/>
      <c r="F23" s="101"/>
    </row>
    <row r="24" spans="1:6" x14ac:dyDescent="0.3">
      <c r="A24" s="103"/>
      <c r="B24" s="104"/>
      <c r="C24" s="104"/>
      <c r="D24" s="95"/>
      <c r="E24" s="95"/>
      <c r="F24" s="101"/>
    </row>
    <row r="25" spans="1:6" x14ac:dyDescent="0.3">
      <c r="A25" s="103"/>
      <c r="B25" s="104"/>
      <c r="C25" s="104"/>
      <c r="D25" s="95"/>
      <c r="E25" s="95"/>
      <c r="F25" s="101"/>
    </row>
    <row r="26" spans="1:6" x14ac:dyDescent="0.3">
      <c r="A26" s="141" t="s">
        <v>271</v>
      </c>
      <c r="B26" s="142"/>
      <c r="C26" s="105">
        <f>+AGOSTO!F122</f>
        <v>12553971.740000004</v>
      </c>
      <c r="D26" s="95"/>
      <c r="E26" s="95"/>
      <c r="F26" s="101"/>
    </row>
    <row r="27" spans="1:6" x14ac:dyDescent="0.3">
      <c r="A27" s="141" t="s">
        <v>272</v>
      </c>
      <c r="B27" s="142"/>
      <c r="C27" s="106"/>
      <c r="D27" s="95"/>
      <c r="E27" s="95"/>
      <c r="F27" s="101"/>
    </row>
    <row r="28" spans="1:6" ht="25.8" customHeight="1" x14ac:dyDescent="0.3">
      <c r="A28" s="143" t="s">
        <v>287</v>
      </c>
      <c r="B28" s="144"/>
      <c r="C28" s="105">
        <f>+AGOSTO!F52+AGOSTO!G52+AGOSTO!F56+AGOSTO!F58+AGOSTO!F62+AGOSTO!F66+AGOSTO!F74+AGOSTO!F88</f>
        <v>10861869.610000003</v>
      </c>
      <c r="D28" s="113"/>
      <c r="E28" s="95"/>
      <c r="F28" s="101"/>
    </row>
    <row r="29" spans="1:6" x14ac:dyDescent="0.3">
      <c r="A29" s="103"/>
      <c r="B29" s="104"/>
      <c r="C29" s="106"/>
      <c r="D29" s="95"/>
      <c r="E29" s="95"/>
      <c r="F29" s="101"/>
    </row>
    <row r="30" spans="1:6" x14ac:dyDescent="0.3">
      <c r="A30" s="141" t="s">
        <v>273</v>
      </c>
      <c r="B30" s="142"/>
      <c r="C30" s="105">
        <f>+AGOSTO!F121</f>
        <v>1692102.1300000001</v>
      </c>
      <c r="D30" s="95"/>
      <c r="E30" s="95"/>
      <c r="F30" s="101"/>
    </row>
    <row r="31" spans="1:6" x14ac:dyDescent="0.3">
      <c r="A31" s="103"/>
      <c r="B31" s="104"/>
      <c r="C31" s="104"/>
      <c r="D31" s="95"/>
      <c r="E31" s="95"/>
      <c r="F31" s="101"/>
    </row>
    <row r="32" spans="1:6" x14ac:dyDescent="0.3">
      <c r="A32" s="141" t="s">
        <v>274</v>
      </c>
      <c r="B32" s="142"/>
      <c r="C32" s="107"/>
      <c r="D32" s="108"/>
      <c r="E32" s="108"/>
      <c r="F32" s="109"/>
    </row>
    <row r="33" spans="1:8" x14ac:dyDescent="0.3">
      <c r="A33" s="103"/>
      <c r="B33" s="104"/>
      <c r="C33" s="104"/>
      <c r="D33" s="95"/>
      <c r="E33" s="95"/>
      <c r="F33" s="101"/>
    </row>
    <row r="34" spans="1:8" x14ac:dyDescent="0.3">
      <c r="A34" s="110"/>
      <c r="B34" s="107"/>
      <c r="C34" s="107"/>
      <c r="D34" s="108"/>
      <c r="E34" s="108"/>
      <c r="F34" s="109"/>
    </row>
    <row r="35" spans="1:8" x14ac:dyDescent="0.3">
      <c r="A35" s="103"/>
      <c r="B35" s="104"/>
      <c r="C35" s="104"/>
      <c r="D35" s="95"/>
      <c r="E35" s="95"/>
      <c r="F35" s="101"/>
    </row>
    <row r="36" spans="1:8" x14ac:dyDescent="0.3">
      <c r="A36" s="145" t="s">
        <v>275</v>
      </c>
      <c r="B36" s="146"/>
      <c r="C36" s="146"/>
      <c r="D36" s="146"/>
      <c r="E36" s="146"/>
      <c r="F36" s="147"/>
    </row>
    <row r="37" spans="1:8" x14ac:dyDescent="0.3">
      <c r="A37" s="103"/>
      <c r="B37" s="104"/>
      <c r="C37" s="104"/>
      <c r="D37" s="95"/>
      <c r="E37" s="95"/>
      <c r="F37" s="101"/>
    </row>
    <row r="38" spans="1:8" x14ac:dyDescent="0.3">
      <c r="A38" s="103"/>
      <c r="B38" s="104"/>
      <c r="C38" s="104"/>
      <c r="D38" s="95"/>
      <c r="E38" s="95"/>
      <c r="F38" s="101"/>
    </row>
    <row r="39" spans="1:8" x14ac:dyDescent="0.3">
      <c r="A39" s="103" t="s">
        <v>276</v>
      </c>
      <c r="B39" s="105">
        <f>+AGOSTO!F89+AGOSTO!F90+AGOSTO!F91+AGOSTO!F92+AGOSTO!F93+AGOSTO!F94+AGOSTO!F95+AGOSTO!F96+AGOSTO!F97+AGOSTO!F98+AGOSTO!F99+AGOSTO!F100+AGOSTO!F101+AGOSTO!F102+AGOSTO!F103+AGOSTO!F104+AGOSTO!F105+AGOSTO!F106+AGOSTO!F107+AGOSTO!F108+AGOSTO!F109+AGOSTO!F110+AGOSTO!F111+AGOSTO!F112+AGOSTO!F113+AGOSTO!F114+AGOSTO!F115+AGOSTO!F116+AGOSTO!F117+AGOSTO!F118+AGOSTO!F119+AGOSTO!F120</f>
        <v>1692102.1300000001</v>
      </c>
      <c r="C39" s="104" t="s">
        <v>277</v>
      </c>
      <c r="D39" s="105">
        <f>+AGOSTO!F80+AGOSTO!F81+AGOSTO!F82+AGOSTO!F83+AGOSTO!F84+AGOSTO!F85+AGOSTO!F86+AGOSTO!F87</f>
        <v>237800.44</v>
      </c>
      <c r="E39" s="104" t="s">
        <v>286</v>
      </c>
      <c r="F39" s="105">
        <f>+AGOSTO!F67+AGOSTO!F68+AGOSTO!F69+AGOSTO!F70+AGOSTO!F71+AGOSTO!F72+AGOSTO!F73+AGOSTO!F79</f>
        <v>294725.56</v>
      </c>
    </row>
    <row r="40" spans="1:8" x14ac:dyDescent="0.3">
      <c r="A40" s="103"/>
      <c r="B40" s="104"/>
      <c r="C40" s="104"/>
      <c r="D40" s="111"/>
      <c r="E40" s="95"/>
      <c r="F40" s="101"/>
    </row>
    <row r="41" spans="1:8" x14ac:dyDescent="0.3">
      <c r="A41" s="103"/>
      <c r="B41" s="104"/>
      <c r="C41" s="104"/>
      <c r="D41" s="111"/>
      <c r="E41" s="95"/>
      <c r="F41" s="101"/>
    </row>
    <row r="42" spans="1:8" x14ac:dyDescent="0.3">
      <c r="A42" s="103" t="s">
        <v>278</v>
      </c>
      <c r="B42" s="105">
        <f>+AGOSTO!F63+AGOSTO!F64+AGOSTO!F65+AGOSTO!F78</f>
        <v>481820.5</v>
      </c>
      <c r="C42" s="104" t="s">
        <v>279</v>
      </c>
      <c r="D42" s="105">
        <f>+AGOSTO!G10+AGOSTO!G11+AGOSTO!G12+AGOSTO!G13+AGOSTO!G14+AGOSTO!F15+AGOSTO!F16+AGOSTO!F17+AGOSTO!F18+AGOSTO!F19+AGOSTO!G20+AGOSTO!G21+AGOSTO!F22+AGOSTO!F23+AGOSTO!F24+AGOSTO!F25+AGOSTO!F26+AGOSTO!F27+AGOSTO!F28+AGOSTO!F29+AGOSTO!G30+AGOSTO!F31+AGOSTO!F32+AGOSTO!F33+AGOSTO!F34+AGOSTO!F35+AGOSTO!F36+AGOSTO!F37+AGOSTO!F38+AGOSTO!G39+AGOSTO!F40+AGOSTO!F41+AGOSTO!F42+AGOSTO!F43+AGOSTO!F44+AGOSTO!F45+AGOSTO!F46+AGOSTO!F47+AGOSTO!F48+AGOSTO!F49+AGOSTO!F50+AGOSTO!F51+AGOSTO!F53+AGOSTO!F54+AGOSTO!F55+AGOSTO!F57+AGOSTO!F59+AGOSTO!F60+AGOSTO!F61+AGOSTO!F75+AGOSTO!F76+AGOSTO!F77</f>
        <v>9847523.1100000031</v>
      </c>
      <c r="E42" s="95"/>
      <c r="F42" s="112"/>
    </row>
    <row r="43" spans="1:8" x14ac:dyDescent="0.3">
      <c r="A43" s="103"/>
      <c r="B43" s="104"/>
      <c r="C43" s="104"/>
      <c r="D43" s="111"/>
      <c r="E43" s="95"/>
      <c r="F43" s="101"/>
    </row>
    <row r="44" spans="1:8" x14ac:dyDescent="0.3">
      <c r="A44" s="103"/>
      <c r="B44" s="104"/>
      <c r="C44" s="104"/>
      <c r="D44" s="95"/>
      <c r="E44" s="95"/>
      <c r="F44" s="101"/>
    </row>
    <row r="45" spans="1:8" ht="15" thickBot="1" x14ac:dyDescent="0.35">
      <c r="A45" s="131" t="s">
        <v>280</v>
      </c>
      <c r="B45" s="132"/>
      <c r="C45" s="132"/>
      <c r="D45" s="132"/>
      <c r="E45" s="132"/>
      <c r="F45" s="133"/>
    </row>
    <row r="46" spans="1:8" ht="15" thickTop="1" x14ac:dyDescent="0.3">
      <c r="A46" s="103"/>
      <c r="B46" s="104"/>
      <c r="C46" s="104"/>
      <c r="D46" s="95"/>
      <c r="E46" s="95"/>
      <c r="F46" s="101"/>
    </row>
    <row r="47" spans="1:8" x14ac:dyDescent="0.3">
      <c r="A47" s="95"/>
      <c r="B47" s="95"/>
      <c r="C47" s="95"/>
      <c r="D47" s="95"/>
      <c r="E47" s="113"/>
      <c r="F47" s="95"/>
    </row>
    <row r="48" spans="1:8" x14ac:dyDescent="0.3">
      <c r="E48" s="116"/>
      <c r="H48" s="117"/>
    </row>
    <row r="49" spans="5:8" x14ac:dyDescent="0.3">
      <c r="E49" s="117">
        <f>+AGOSTO!F122</f>
        <v>12553971.740000004</v>
      </c>
      <c r="H49" s="117"/>
    </row>
    <row r="50" spans="5:8" x14ac:dyDescent="0.3">
      <c r="E50" s="117"/>
    </row>
    <row r="51" spans="5:8" x14ac:dyDescent="0.3">
      <c r="E51" s="117">
        <f>+B39+D39+F39+B42+D42</f>
        <v>12553971.740000002</v>
      </c>
      <c r="G51" s="117"/>
    </row>
    <row r="52" spans="5:8" x14ac:dyDescent="0.3">
      <c r="E52" s="117">
        <f>+E49-E51</f>
        <v>0</v>
      </c>
    </row>
  </sheetData>
  <mergeCells count="12">
    <mergeCell ref="A45:F45"/>
    <mergeCell ref="A17:F17"/>
    <mergeCell ref="A18:F18"/>
    <mergeCell ref="A20:F20"/>
    <mergeCell ref="A21:F21"/>
    <mergeCell ref="B23:E23"/>
    <mergeCell ref="A26:B26"/>
    <mergeCell ref="A27:B27"/>
    <mergeCell ref="A28:B28"/>
    <mergeCell ref="A30:B30"/>
    <mergeCell ref="A32:B32"/>
    <mergeCell ref="A36:F36"/>
  </mergeCells>
  <pageMargins left="0.7" right="0.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AGOSTO</vt:lpstr>
      <vt:lpstr>Hoja1</vt:lpstr>
      <vt:lpstr>AGOSTO!Títulos_a_imprimir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contabilidad1</cp:lastModifiedBy>
  <cp:lastPrinted>2021-09-06T18:01:35Z</cp:lastPrinted>
  <dcterms:created xsi:type="dcterms:W3CDTF">2013-06-04T22:03:57Z</dcterms:created>
  <dcterms:modified xsi:type="dcterms:W3CDTF">2021-09-06T18:01:57Z</dcterms:modified>
</cp:coreProperties>
</file>