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CUMENTOS 2023\RELACION DE CUENTAS POR PAGAR 2023\"/>
    </mc:Choice>
  </mc:AlternateContent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NUEVO FORMULARIO " sheetId="6" r:id="rId3"/>
  </sheets>
  <definedNames>
    <definedName name="_xlnm._FilterDatabase" localSheetId="0" hidden="1">'DICIEMBRE 2022'!$E$1:$E$264</definedName>
    <definedName name="_xlnm._FilterDatabase" localSheetId="2" hidden="1">'NUEVO FORMULARIO '!$A$10:$I$382</definedName>
    <definedName name="_xlnm.Print_Area" localSheetId="2">'NUEVO FORMULARIO '!$A$1:$I$393</definedName>
    <definedName name="_xlnm.Print_Titles" localSheetId="0">'DICIEMBRE 2022'!$2:$9</definedName>
    <definedName name="_xlnm.Print_Titles" localSheetId="2">'NUEVO FORMULARIO '!$6:$10</definedName>
  </definedNames>
  <calcPr calcId="162913"/>
</workbook>
</file>

<file path=xl/calcChain.xml><?xml version="1.0" encoding="utf-8"?>
<calcChain xmlns="http://schemas.openxmlformats.org/spreadsheetml/2006/main">
  <c r="H357" i="6" l="1"/>
  <c r="H80" i="6" l="1"/>
  <c r="H372" i="6"/>
  <c r="H371" i="6"/>
  <c r="F381" i="6"/>
  <c r="G381" i="6"/>
  <c r="F331" i="6"/>
  <c r="E331" i="6"/>
  <c r="H380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H362" i="6"/>
  <c r="E362" i="6"/>
  <c r="E381" i="6" s="1"/>
  <c r="H366" i="6" l="1"/>
  <c r="H363" i="6" l="1"/>
  <c r="H140" i="6" l="1"/>
  <c r="H158" i="6"/>
  <c r="H350" i="6" l="1"/>
  <c r="H349" i="6"/>
  <c r="H358" i="6" l="1"/>
  <c r="H347" i="6"/>
  <c r="H333" i="6"/>
  <c r="H332" i="6"/>
  <c r="M331" i="6" l="1"/>
  <c r="H181" i="6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81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5" i="6"/>
  <c r="H293" i="6"/>
  <c r="H184" i="6" l="1"/>
  <c r="H314" i="6"/>
  <c r="H300" i="6" l="1"/>
  <c r="H301" i="6"/>
  <c r="H288" i="6" l="1"/>
  <c r="H20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E40" i="6"/>
  <c r="F40" i="6"/>
  <c r="G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E51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H40" i="6" l="1"/>
  <c r="H98" i="6"/>
  <c r="H99" i="6"/>
  <c r="H178" i="6" s="1"/>
  <c r="E178" i="6"/>
  <c r="F382" i="6"/>
  <c r="G382" i="6"/>
  <c r="H331" i="6"/>
  <c r="E98" i="6"/>
  <c r="E59" i="6"/>
  <c r="H62" i="6"/>
  <c r="H51" i="6"/>
  <c r="H44" i="6"/>
  <c r="H75" i="6"/>
  <c r="E382" i="6" l="1"/>
  <c r="H382" i="6"/>
  <c r="F217" i="3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<sst xmlns="http://schemas.openxmlformats.org/spreadsheetml/2006/main" count="2558" uniqueCount="779">
  <si>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</si>
  <si>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</si>
  <si>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</si>
  <si>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</si>
  <si>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</si>
  <si>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</si>
  <si>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</si>
  <si>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</si>
  <si>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</si>
  <si>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</si>
  <si>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</si>
  <si>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</si>
  <si>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</si>
  <si>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</si>
  <si>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</si>
  <si>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</si>
  <si>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</si>
  <si>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</si>
  <si>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</si>
  <si>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</si>
  <si>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</si>
  <si>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</si>
  <si>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</si>
  <si>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</si>
  <si>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</si>
  <si>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</si>
  <si>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</si>
  <si>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</si>
  <si>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</si>
  <si>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</si>
  <si>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</si>
  <si>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</si>
  <si>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</si>
  <si>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</si>
  <si>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</si>
  <si>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</si>
  <si>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</si>
  <si>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</si>
  <si>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</si>
  <si>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</si>
  <si>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</si>
  <si>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</si>
  <si>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</si>
  <si>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</si>
  <si>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</si>
  <si>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</si>
  <si>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</si>
  <si>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</si>
  <si>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</si>
  <si>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</si>
  <si>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</si>
  <si>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</si>
  <si>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</si>
  <si>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</si>
  <si>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</si>
  <si>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</si>
  <si>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</si>
  <si>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</si>
  <si>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</si>
  <si>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</si>
  <si>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</si>
  <si>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</si>
  <si>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</si>
  <si>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</si>
  <si>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</si>
  <si>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</si>
  <si>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</si>
  <si>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</si>
  <si>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</si>
  <si>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</si>
  <si>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</si>
  <si>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</si>
  <si>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</si>
  <si>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</si>
  <si>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</si>
  <si>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</si>
  <si>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</si>
  <si>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</si>
  <si>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</si>
  <si>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</si>
  <si>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</si>
  <si>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</si>
  <si>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</si>
  <si>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</si>
  <si>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</si>
  <si>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</si>
  <si>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</si>
  <si>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</si>
  <si>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</si>
  <si>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</si>
  <si>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</si>
  <si>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</si>
  <si>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</si>
  <si>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</si>
  <si>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</si>
  <si>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</si>
  <si>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</si>
  <si>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</si>
  <si>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</si>
  <si>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</si>
  <si>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</si>
  <si>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</si>
  <si>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</si>
  <si>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</si>
  <si>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</si>
  <si>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</si>
  <si>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</si>
  <si>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</si>
  <si>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</si>
  <si>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</si>
  <si>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</si>
  <si>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</si>
  <si>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</si>
  <si>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</si>
  <si>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</si>
  <si>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</si>
  <si>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</si>
  <si>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</si>
  <si>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</si>
  <si>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</si>
  <si>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</si>
  <si>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</si>
  <si>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</si>
  <si>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</si>
  <si>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</si>
  <si>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</si>
  <si>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</si>
  <si>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</si>
  <si>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</si>
  <si>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</si>
  <si>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</si>
  <si>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</si>
  <si>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</si>
  <si>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</si>
  <si>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</si>
  <si>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</si>
  <si>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</si>
  <si>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</si>
  <si>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</si>
  <si>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</si>
  <si>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</si>
  <si>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</si>
  <si>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</si>
  <si>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</si>
  <si>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</si>
  <si>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</si>
  <si>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</si>
  <si>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</si>
  <si>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</si>
  <si>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</si>
  <si>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</si>
  <si>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</si>
  <si>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</si>
  <si>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</si>
  <si>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</si>
  <si>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</si>
  <si>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</si>
  <si>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</si>
  <si>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</si>
  <si>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</si>
  <si>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</si>
  <si>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</si>
  <si>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</si>
  <si>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</si>
  <si>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</si>
  <si>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</si>
  <si>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</si>
  <si>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</si>
  <si>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</si>
  <si>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</si>
  <si>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</si>
  <si>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</si>
  <si>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</si>
  <si>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</si>
  <si>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</si>
  <si>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</si>
  <si>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</si>
  <si>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</si>
  <si>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</si>
  <si>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</si>
  <si>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</si>
  <si>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</si>
  <si>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</si>
  <si>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</si>
  <si>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</si>
  <si>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</si>
  <si>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</si>
  <si>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</si>
  <si>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</si>
  <si>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</si>
  <si>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</si>
  <si>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</si>
  <si>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</si>
  <si>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</si>
  <si>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</si>
  <si>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</si>
  <si>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</si>
  <si>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</si>
  <si>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</si>
  <si>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</si>
  <si>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</si>
  <si>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</si>
  <si>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</si>
  <si>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</si>
  <si>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</si>
  <si>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</si>
  <si>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</si>
  <si>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</si>
  <si>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</si>
  <si>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</si>
  <si>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</si>
  <si>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</si>
  <si>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</si>
  <si>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</si>
  <si>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</si>
  <si>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</si>
  <si>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</si>
  <si>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</si>
  <si>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</si>
  <si>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</si>
  <si>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</si>
  <si>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</si>
  <si>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</si>
  <si>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</si>
  <si>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</si>
  <si>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</si>
  <si>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</si>
  <si>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</si>
  <si>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</si>
  <si>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</si>
  <si>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</si>
  <si>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</si>
  <si>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</si>
  <si>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</si>
  <si>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</si>
  <si>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</si>
  <si>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</si>
  <si>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</si>
  <si>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</si>
  <si>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</si>
  <si>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</si>
  <si>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</si>
  <si>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</si>
  <si>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</si>
  <si>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</si>
  <si>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</si>
  <si>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</si>
  <si>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</si>
  <si>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</si>
  <si>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</si>
  <si>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</si>
  <si>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</si>
  <si>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</si>
  <si>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</si>
  <si>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</si>
  <si>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</si>
  <si>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</si>
  <si>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</si>
  <si>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</si>
  <si>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</si>
  <si>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</si>
  <si>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</si>
  <si>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</si>
  <si>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</si>
  <si>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</si>
  <si>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</si>
  <si>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</si>
  <si>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</si>
  <si>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</si>
  <si>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</si>
  <si>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</si>
  <si>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</si>
  <si>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</si>
  <si>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</si>
  <si>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</si>
  <si>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</si>
  <si>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</si>
  <si>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</si>
  <si>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</si>
  <si>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</si>
  <si>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</si>
  <si>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</si>
  <si>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</si>
  <si>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</si>
  <si>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</si>
  <si>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</si>
  <si>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</si>
  <si>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</si>
  <si>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</si>
  <si>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</si>
  <si>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</si>
  <si>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</si>
  <si>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</si>
  <si>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</si>
  <si>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</si>
  <si>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</si>
  <si>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</si>
  <si>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</si>
  <si>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</si>
  <si>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</si>
  <si>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</si>
  <si>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</si>
  <si>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</si>
  <si>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</si>
  <si>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</si>
  <si>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</si>
  <si>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</si>
  <si>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</si>
  <si>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</si>
  <si>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</si>
  <si>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</si>
  <si>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</si>
  <si>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</si>
  <si>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</si>
  <si>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</si>
  <si>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</si>
  <si>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</si>
  <si>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</si>
  <si>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</si>
  <si>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</si>
  <si>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</si>
  <si>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</si>
  <si>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</si>
  <si>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</si>
  <si>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</si>
  <si>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</si>
  <si>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</si>
  <si>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</si>
  <si>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</si>
  <si>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</si>
  <si>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</si>
  <si>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</si>
  <si>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</si>
  <si>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</si>
  <si>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</si>
  <si>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</si>
  <si>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</si>
  <si>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</si>
  <si>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</si>
  <si>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</si>
  <si>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</si>
  <si>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</si>
  <si>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</si>
  <si>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</si>
  <si>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</si>
  <si>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</si>
  <si>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</si>
  <si>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</si>
  <si>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</si>
  <si>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</si>
  <si>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</si>
  <si>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</si>
  <si>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</si>
  <si>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</si>
  <si>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</si>
  <si>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</si>
  <si>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</si>
  <si>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</si>
  <si>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</si>
  <si>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</si>
  <si>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</si>
  <si>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</si>
  <si>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</si>
  <si>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</si>
  <si>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</si>
  <si>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</si>
  <si>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</si>
  <si>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</si>
  <si>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</si>
  <si>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</si>
  <si>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</si>
  <si>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</si>
  <si>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</si>
  <si>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</si>
  <si>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</si>
  <si>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</si>
  <si>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</si>
  <si>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</si>
  <si>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</si>
  <si>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</si>
  <si>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</si>
  <si>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</si>
  <si>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</si>
  <si>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</si>
  <si>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</si>
  <si>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</si>
  <si>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</si>
  <si>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</si>
  <si>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</si>
  <si>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</si>
  <si>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</si>
  <si>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</si>
  <si>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</si>
  <si>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</si>
  <si>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</si>
  <si>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</si>
  <si>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</si>
  <si>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</si>
  <si>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</si>
  <si>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</si>
  <si>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</si>
  <si>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</si>
  <si>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</si>
  <si>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</si>
  <si>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</si>
  <si>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</si>
  <si>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</si>
  <si>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</si>
  <si>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</si>
  <si>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</si>
  <si>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</si>
  <si>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</si>
  <si>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</si>
  <si>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</si>
  <si>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</si>
  <si>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</si>
  <si>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</si>
  <si>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</si>
  <si>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</si>
  <si>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</si>
  <si>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</si>
  <si>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</si>
  <si>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</si>
  <si>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</si>
  <si>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</si>
  <si>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</si>
  <si>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</si>
  <si>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</si>
  <si>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</si>
  <si>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</si>
  <si>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</si>
  <si>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</si>
  <si>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</si>
  <si>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</si>
  <si>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</si>
  <si>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</si>
  <si>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</si>
  <si>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</si>
  <si>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</si>
  <si>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</si>
  <si>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</si>
  <si>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</si>
  <si>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</si>
  <si>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</si>
  <si>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</si>
  <si>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</si>
  <si>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</si>
  <si>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</si>
  <si>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</si>
  <si>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</si>
  <si>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</si>
  <si>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</si>
  <si>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</si>
  <si>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</si>
  <si>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</si>
  <si>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</si>
  <si>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</si>
  <si>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</si>
  <si>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</si>
  <si>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</si>
  <si>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</si>
  <si>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</si>
  <si>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</si>
  <si>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</si>
  <si>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</si>
  <si>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</si>
  <si>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</si>
  <si>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</si>
  <si>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</si>
  <si>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</si>
  <si>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</si>
  <si>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</si>
  <si>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</si>
  <si>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</si>
  <si>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</si>
  <si>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</si>
  <si>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</si>
  <si>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</si>
  <si>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</si>
  <si>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</si>
  <si>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</si>
  <si>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</si>
  <si>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</si>
  <si>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</si>
  <si>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</si>
  <si>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</si>
  <si>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</si>
  <si>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</si>
  <si>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</si>
  <si>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</si>
  <si>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</si>
  <si>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</si>
  <si>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</si>
  <si>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</si>
  <si>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</si>
  <si>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</si>
  <si>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</si>
  <si>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</si>
  <si>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</si>
  <si>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</si>
  <si>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</si>
  <si>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</si>
  <si>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</si>
  <si>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</si>
  <si>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</si>
  <si>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</si>
  <si>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</si>
  <si>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</si>
  <si>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</si>
  <si>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</si>
  <si>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</si>
  <si>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</si>
  <si>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</si>
  <si>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</si>
  <si>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</si>
  <si>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</si>
  <si>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</si>
  <si>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</si>
  <si>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</si>
  <si>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</si>
  <si>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</si>
  <si>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</si>
  <si>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</si>
  <si>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</si>
  <si>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</si>
  <si>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</si>
  <si>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</si>
  <si>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</si>
  <si>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</si>
  <si>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</si>
  <si>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</si>
  <si>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</si>
  <si>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</si>
  <si>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</si>
  <si>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</si>
  <si>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</si>
  <si>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</si>
  <si>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</si>
  <si>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</si>
  <si>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</si>
  <si>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</si>
  <si>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</si>
  <si>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</si>
  <si>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</si>
  <si>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</si>
  <si>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</si>
  <si>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</si>
  <si>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</si>
  <si>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</si>
  <si>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</si>
  <si>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</si>
  <si>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</si>
  <si>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</si>
  <si>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</si>
  <si>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</si>
  <si>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</si>
  <si>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</si>
  <si>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</si>
  <si>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</si>
  <si>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</si>
  <si>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</si>
  <si>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</si>
  <si>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</si>
  <si>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</si>
  <si>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</si>
  <si>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</si>
  <si>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</si>
  <si>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</si>
  <si>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</si>
  <si>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</si>
  <si>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</si>
  <si>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</si>
  <si>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</si>
  <si>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</si>
  <si>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</si>
  <si>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</si>
  <si>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</si>
  <si>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</si>
  <si>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</si>
  <si>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</si>
  <si>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</si>
  <si>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</si>
  <si>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</si>
  <si>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</si>
  <si>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</si>
  <si>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</si>
  <si>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</si>
  <si>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</si>
  <si>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</si>
  <si>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</si>
  <si>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</si>
  <si>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</si>
  <si>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</si>
  <si>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</si>
  <si>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</si>
  <si>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</si>
  <si>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</si>
  <si>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</si>
  <si>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</si>
  <si>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</si>
  <si>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</si>
  <si>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</si>
  <si>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</si>
  <si>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</si>
  <si>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</si>
  <si>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</si>
  <si>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</si>
  <si>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</si>
  <si>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</si>
  <si>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</si>
  <si>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</si>
  <si>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</si>
  <si>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</si>
  <si>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</si>
  <si>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</si>
  <si>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</si>
  <si>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</si>
  <si>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</si>
  <si>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</si>
  <si>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</si>
  <si>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</si>
  <si>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</si>
  <si>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</si>
  <si>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</si>
  <si>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</si>
  <si>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</si>
  <si>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</si>
  <si>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</si>
  <si>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</si>
  <si>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</si>
  <si>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</si>
  <si>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</si>
  <si>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</si>
  <si>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</si>
  <si>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</si>
  <si>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</si>
  <si>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</si>
  <si>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</si>
  <si>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</si>
  <si>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</si>
  <si>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</si>
  <si>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</si>
  <si>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</si>
  <si>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</si>
  <si>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</si>
  <si>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</si>
  <si>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</si>
  <si>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</si>
  <si>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</si>
  <si>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</si>
  <si>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</si>
  <si>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</si>
  <si>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</si>
  <si>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</si>
  <si>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</si>
  <si>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</si>
  <si>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</si>
  <si>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</si>
  <si>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</si>
  <si>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</si>
  <si>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</si>
  <si>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</si>
  <si>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</si>
  <si>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</si>
  <si>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</si>
  <si>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</si>
  <si>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</si>
  <si>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</si>
  <si>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</si>
  <si>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</si>
  <si>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</si>
  <si>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</si>
  <si>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</si>
  <si>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</si>
  <si>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</si>
  <si>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</si>
  <si>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</si>
  <si>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</si>
  <si>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</si>
  <si>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</si>
  <si>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</si>
  <si>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</si>
  <si>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</si>
  <si>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</si>
  <si>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</si>
  <si>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</si>
  <si>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</si>
  <si>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</si>
  <si>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</si>
  <si>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</si>
  <si>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</si>
  <si>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</si>
  <si>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</si>
  <si>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</si>
  <si>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</si>
  <si>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</si>
  <si>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</si>
  <si>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</si>
  <si>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</si>
  <si>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TOTAL A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</si>
  <si>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</si>
  <si>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</si>
  <si>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</si>
  <si>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</si>
  <si>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</si>
  <si>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</si>
  <si>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</si>
  <si>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</si>
  <si>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</si>
  <si>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</si>
  <si>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</si>
  <si>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</si>
  <si>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</si>
  <si>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</si>
  <si>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</si>
  <si>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</si>
  <si>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</si>
  <si>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</si>
  <si>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</si>
  <si>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</si>
  <si>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</si>
  <si>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</si>
  <si>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</si>
  <si>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</si>
  <si>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</si>
  <si>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</si>
  <si>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</si>
  <si>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</si>
  <si>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</si>
  <si>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</si>
  <si>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</si>
  <si>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</si>
  <si>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</si>
  <si>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</si>
  <si>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</si>
  <si>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</si>
  <si>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</si>
  <si>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CUENTAS POR PAGAR A PROVEEDORES AL 31 ENERO 2023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</si>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</sst>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/>
    </xf>
    <xf numFmtId="0" fontId="6" fillId="5" borderId="0" xfId="0" applyFont="1" applyFill="1"/>
    <xf numFmtId="0" fontId="0" fillId="8" borderId="0" xfId="0" applyFill="1" applyAlignment="1">
      <alignment horizontal="center"/>
    </xf>
    <xf numFmtId="164" fontId="0" fillId="7" borderId="0" xfId="0" applyNumberFormat="1" applyFill="1"/>
    <xf numFmtId="0" fontId="6" fillId="9" borderId="0" xfId="0" applyFont="1" applyFill="1"/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3" fontId="21" fillId="5" borderId="0" xfId="3" applyFont="1" applyFill="1"/>
    <xf numFmtId="43" fontId="6" fillId="0" borderId="1" xfId="3" applyFont="1" applyFill="1" applyBorder="1" applyAlignment="1">
      <alignment vertical="center" wrapText="1"/>
    </xf>
    <xf numFmtId="43" fontId="19" fillId="2" borderId="0" xfId="3" applyFont="1" applyFill="1"/>
    <xf numFmtId="43" fontId="21" fillId="2" borderId="0" xfId="0" applyNumberFormat="1" applyFont="1" applyFill="1"/>
    <xf numFmtId="43" fontId="21" fillId="0" borderId="0" xfId="3" applyFont="1" applyFill="1"/>
    <xf numFmtId="0" fontId="19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4" fontId="21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  <color rgb="FF33CCFF"/>
      <color rgb="FFFF99FF"/>
      <color rgb="FFFF6600"/>
      <color rgb="FFFF3300"/>
      <color rgb="FFFF3399"/>
      <color rgb="FFFFA74F"/>
      <color rgb="FF00FFCC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1074964</xdr:colOff>
      <xdr:row>0</xdr:row>
      <xdr:rowOff>0</xdr:rowOff>
    </xdr:from>
    <xdr:to>
      <xdr:col>4</xdr:col>
      <xdr:colOff>585108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796144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82" t="s">
        <v>0</v>
      </c>
      <c r="C2" s="182"/>
      <c r="D2" s="182"/>
      <c r="E2" s="182"/>
      <c r="F2" s="182"/>
      <c r="G2" s="182"/>
      <c r="H2" s="182"/>
      <c r="I2" s="182"/>
      <c r="J2" s="11"/>
      <c r="K2" s="11"/>
      <c r="L2" s="11"/>
      <c r="M2" s="11"/>
      <c r="N2" s="3"/>
    </row>
    <row r="3" spans="1:36" s="1" customFormat="1" ht="15.75" x14ac:dyDescent="0.25">
      <c r="A3" s="11"/>
      <c r="B3" s="183" t="s">
        <v>45</v>
      </c>
      <c r="C3" s="183"/>
      <c r="D3" s="183"/>
      <c r="E3" s="183"/>
      <c r="F3" s="183"/>
      <c r="G3" s="183"/>
      <c r="H3" s="183"/>
      <c r="I3" s="183"/>
      <c r="J3" s="11"/>
      <c r="K3" s="11"/>
      <c r="L3" s="11"/>
      <c r="M3" s="11"/>
      <c r="N3" s="3"/>
    </row>
    <row r="4" spans="1:36" s="1" customFormat="1" ht="15.75" x14ac:dyDescent="0.25">
      <c r="A4" s="11"/>
      <c r="B4" s="183" t="s">
        <v>425</v>
      </c>
      <c r="C4" s="183"/>
      <c r="D4" s="183"/>
      <c r="E4" s="183"/>
      <c r="F4" s="183"/>
      <c r="G4" s="183"/>
      <c r="H4" s="183"/>
      <c r="I4" s="183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83" t="s">
        <v>5</v>
      </c>
      <c r="E5" s="183"/>
      <c r="F5" s="183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84"/>
      <c r="C6" s="184"/>
      <c r="D6" s="184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85">
        <v>44926</v>
      </c>
      <c r="K7" s="185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88" t="s">
        <v>128</v>
      </c>
      <c r="B48" s="188"/>
      <c r="C48" s="188"/>
      <c r="D48" s="188"/>
      <c r="E48" s="188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230</v>
      </c>
      <c r="B81" s="38">
        <v>486</v>
      </c>
      <c r="C81" s="131">
        <v>44845</v>
      </c>
      <c r="D81" s="38" t="s">
        <v>231</v>
      </c>
      <c r="E81" s="40" t="s">
        <v>232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226</v>
      </c>
      <c r="E88" s="40" t="s">
        <v>227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228</v>
      </c>
      <c r="E89" s="40" t="s">
        <v>229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328</v>
      </c>
      <c r="B91" s="38">
        <v>30849</v>
      </c>
      <c r="C91" s="133">
        <v>44439</v>
      </c>
      <c r="D91" s="38" t="s">
        <v>329</v>
      </c>
      <c r="E91" s="114" t="s">
        <v>330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385</v>
      </c>
      <c r="C92" s="131">
        <v>44831</v>
      </c>
      <c r="D92" s="38" t="s">
        <v>168</v>
      </c>
      <c r="E92" s="71" t="s">
        <v>386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254</v>
      </c>
      <c r="B93" s="38">
        <v>106684</v>
      </c>
      <c r="C93" s="134">
        <v>44866</v>
      </c>
      <c r="D93" s="115" t="s">
        <v>144</v>
      </c>
      <c r="E93" s="114" t="s">
        <v>253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255</v>
      </c>
      <c r="B94" s="38">
        <v>106685</v>
      </c>
      <c r="C94" s="134">
        <v>44866</v>
      </c>
      <c r="D94" s="38" t="s">
        <v>144</v>
      </c>
      <c r="E94" s="114" t="s">
        <v>253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256</v>
      </c>
      <c r="B95" s="38">
        <v>106689</v>
      </c>
      <c r="C95" s="134">
        <v>44866</v>
      </c>
      <c r="D95" s="115" t="s">
        <v>144</v>
      </c>
      <c r="E95" s="114" t="s">
        <v>253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370</v>
      </c>
      <c r="B96" s="38">
        <v>25305</v>
      </c>
      <c r="C96" s="20">
        <v>44866</v>
      </c>
      <c r="D96" s="36" t="s">
        <v>323</v>
      </c>
      <c r="E96" s="6" t="s">
        <v>324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339</v>
      </c>
      <c r="B97" s="38">
        <v>89</v>
      </c>
      <c r="C97" s="134">
        <v>44868</v>
      </c>
      <c r="D97" s="38" t="s">
        <v>340</v>
      </c>
      <c r="E97" s="40" t="s">
        <v>341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345</v>
      </c>
      <c r="B98" s="38">
        <v>38706</v>
      </c>
      <c r="C98" s="134">
        <v>44868</v>
      </c>
      <c r="D98" s="38" t="s">
        <v>138</v>
      </c>
      <c r="E98" s="40" t="s">
        <v>344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350</v>
      </c>
      <c r="B99" s="38">
        <v>38707</v>
      </c>
      <c r="C99" s="134">
        <v>44868</v>
      </c>
      <c r="D99" s="38" t="s">
        <v>138</v>
      </c>
      <c r="E99" s="40" t="s">
        <v>351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315</v>
      </c>
      <c r="E100" s="40" t="s">
        <v>316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317</v>
      </c>
      <c r="E101" s="40" t="s">
        <v>318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352</v>
      </c>
      <c r="B102" s="38">
        <v>38809</v>
      </c>
      <c r="C102" s="134">
        <v>44874</v>
      </c>
      <c r="D102" s="38" t="s">
        <v>138</v>
      </c>
      <c r="E102" s="40" t="s">
        <v>353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354</v>
      </c>
      <c r="B103" s="38">
        <v>38810</v>
      </c>
      <c r="C103" s="134">
        <v>44874</v>
      </c>
      <c r="D103" s="38" t="s">
        <v>138</v>
      </c>
      <c r="E103" s="40" t="s">
        <v>355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356</v>
      </c>
      <c r="B104" s="38">
        <v>38811</v>
      </c>
      <c r="C104" s="134">
        <v>44874</v>
      </c>
      <c r="D104" s="38" t="s">
        <v>138</v>
      </c>
      <c r="E104" s="40" t="s">
        <v>357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358</v>
      </c>
      <c r="B105" s="38">
        <v>38812</v>
      </c>
      <c r="C105" s="134">
        <v>44874</v>
      </c>
      <c r="D105" s="38" t="s">
        <v>138</v>
      </c>
      <c r="E105" s="40" t="s">
        <v>359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346</v>
      </c>
      <c r="B106" s="38">
        <v>38813</v>
      </c>
      <c r="C106" s="134">
        <v>44874</v>
      </c>
      <c r="D106" s="38" t="s">
        <v>138</v>
      </c>
      <c r="E106" s="40" t="s">
        <v>347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319</v>
      </c>
      <c r="E107" s="40" t="s">
        <v>322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320</v>
      </c>
      <c r="E108" s="40" t="s">
        <v>321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360</v>
      </c>
      <c r="B109" s="38">
        <v>38843</v>
      </c>
      <c r="C109" s="134">
        <v>44876</v>
      </c>
      <c r="D109" s="38" t="s">
        <v>138</v>
      </c>
      <c r="E109" s="40" t="s">
        <v>361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299</v>
      </c>
      <c r="E110" s="71" t="s">
        <v>300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289</v>
      </c>
      <c r="B111" s="38">
        <v>195</v>
      </c>
      <c r="C111" s="131">
        <v>44880</v>
      </c>
      <c r="D111" s="38" t="s">
        <v>261</v>
      </c>
      <c r="E111" s="40" t="s">
        <v>290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381</v>
      </c>
      <c r="E112" s="40" t="s">
        <v>382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283</v>
      </c>
      <c r="C113" s="131">
        <v>44881</v>
      </c>
      <c r="D113" s="38" t="s">
        <v>149</v>
      </c>
      <c r="E113" s="40" t="s">
        <v>284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268</v>
      </c>
      <c r="C114" s="131">
        <v>44881</v>
      </c>
      <c r="D114" s="38" t="s">
        <v>241</v>
      </c>
      <c r="E114" s="40" t="s">
        <v>269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271</v>
      </c>
      <c r="C115" s="131">
        <v>44881</v>
      </c>
      <c r="D115" s="38" t="s">
        <v>241</v>
      </c>
      <c r="E115" s="40" t="s">
        <v>272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348</v>
      </c>
      <c r="B116" s="38">
        <v>38935</v>
      </c>
      <c r="C116" s="131">
        <v>44882</v>
      </c>
      <c r="D116" s="38" t="s">
        <v>138</v>
      </c>
      <c r="E116" s="40" t="s">
        <v>349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247</v>
      </c>
      <c r="B117" s="38">
        <v>45470</v>
      </c>
      <c r="C117" s="131">
        <v>44884</v>
      </c>
      <c r="D117" s="38" t="s">
        <v>160</v>
      </c>
      <c r="E117" s="40" t="s">
        <v>248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277</v>
      </c>
      <c r="B118" s="38">
        <v>106</v>
      </c>
      <c r="C118" s="131">
        <v>44886</v>
      </c>
      <c r="D118" s="38" t="s">
        <v>278</v>
      </c>
      <c r="E118" s="40" t="s">
        <v>279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301</v>
      </c>
      <c r="E119" s="71" t="s">
        <v>302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280</v>
      </c>
      <c r="B120" s="38">
        <v>1689</v>
      </c>
      <c r="C120" s="131">
        <v>44887</v>
      </c>
      <c r="D120" s="38" t="s">
        <v>281</v>
      </c>
      <c r="E120" s="40" t="s">
        <v>282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291</v>
      </c>
      <c r="C121" s="131">
        <v>44887</v>
      </c>
      <c r="D121" s="38" t="s">
        <v>292</v>
      </c>
      <c r="E121" s="40" t="s">
        <v>293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297</v>
      </c>
      <c r="C122" s="131">
        <v>44887</v>
      </c>
      <c r="D122" s="38" t="s">
        <v>298</v>
      </c>
      <c r="E122" s="40" t="s">
        <v>293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371</v>
      </c>
      <c r="E123" s="40" t="s">
        <v>372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285</v>
      </c>
      <c r="B124" s="38">
        <v>5</v>
      </c>
      <c r="C124" s="131">
        <v>44888</v>
      </c>
      <c r="D124" s="38" t="s">
        <v>286</v>
      </c>
      <c r="E124" s="40" t="s">
        <v>288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286</v>
      </c>
      <c r="E125" s="40" t="s">
        <v>287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303</v>
      </c>
      <c r="E126" s="71" t="s">
        <v>304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373</v>
      </c>
      <c r="E127" s="71" t="s">
        <v>305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306</v>
      </c>
      <c r="E128" s="71" t="s">
        <v>307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374</v>
      </c>
      <c r="E129" s="71" t="s">
        <v>308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309</v>
      </c>
      <c r="E130" s="71" t="s">
        <v>311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310</v>
      </c>
      <c r="E131" s="71" t="s">
        <v>312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313</v>
      </c>
      <c r="E132" s="40" t="s">
        <v>314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375</v>
      </c>
      <c r="E133" s="40" t="s">
        <v>376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342</v>
      </c>
      <c r="E134" s="40" t="s">
        <v>343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334</v>
      </c>
      <c r="B135" s="38">
        <v>188647</v>
      </c>
      <c r="C135" s="131">
        <v>44893</v>
      </c>
      <c r="D135" s="38" t="s">
        <v>127</v>
      </c>
      <c r="E135" s="71" t="s">
        <v>335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336</v>
      </c>
      <c r="B136" s="38">
        <v>188648</v>
      </c>
      <c r="C136" s="131">
        <v>44893</v>
      </c>
      <c r="D136" s="38" t="s">
        <v>127</v>
      </c>
      <c r="E136" s="71" t="s">
        <v>335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337</v>
      </c>
      <c r="B137" s="38">
        <v>188649</v>
      </c>
      <c r="C137" s="131">
        <v>44893</v>
      </c>
      <c r="D137" s="38" t="s">
        <v>127</v>
      </c>
      <c r="E137" s="71" t="s">
        <v>335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338</v>
      </c>
      <c r="B138" s="38">
        <v>188024</v>
      </c>
      <c r="C138" s="131">
        <v>44893</v>
      </c>
      <c r="D138" s="38" t="s">
        <v>127</v>
      </c>
      <c r="E138" s="71" t="s">
        <v>333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332</v>
      </c>
      <c r="B139" s="38">
        <v>188650</v>
      </c>
      <c r="C139" s="131">
        <v>44893</v>
      </c>
      <c r="D139" s="36" t="s">
        <v>127</v>
      </c>
      <c r="E139" s="71" t="s">
        <v>331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377</v>
      </c>
      <c r="E141" s="40" t="s">
        <v>378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383</v>
      </c>
      <c r="E142" s="40" t="s">
        <v>384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364</v>
      </c>
      <c r="B143" s="38">
        <v>1529</v>
      </c>
      <c r="C143" s="131">
        <v>44895</v>
      </c>
      <c r="D143" s="36" t="s">
        <v>365</v>
      </c>
      <c r="E143" s="71" t="s">
        <v>366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367</v>
      </c>
      <c r="B144" s="38">
        <v>139</v>
      </c>
      <c r="C144" s="131">
        <v>44895</v>
      </c>
      <c r="D144" s="36" t="s">
        <v>368</v>
      </c>
      <c r="E144" s="71" t="s">
        <v>369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325</v>
      </c>
      <c r="B145" s="38">
        <v>338938</v>
      </c>
      <c r="C145" s="131">
        <v>44895</v>
      </c>
      <c r="D145" s="38" t="s">
        <v>11</v>
      </c>
      <c r="E145" s="40" t="s">
        <v>326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327</v>
      </c>
      <c r="B146" s="38">
        <v>338939</v>
      </c>
      <c r="C146" s="131">
        <v>44895</v>
      </c>
      <c r="D146" s="38" t="s">
        <v>11</v>
      </c>
      <c r="E146" s="40" t="s">
        <v>326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233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460</v>
      </c>
      <c r="B148" s="123">
        <v>123</v>
      </c>
      <c r="C148" s="135">
        <v>44883</v>
      </c>
      <c r="D148" s="123" t="s">
        <v>461</v>
      </c>
      <c r="E148" s="124" t="s">
        <v>462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474</v>
      </c>
      <c r="B149" s="38">
        <v>39081</v>
      </c>
      <c r="C149" s="131">
        <v>44893</v>
      </c>
      <c r="D149" s="38" t="s">
        <v>138</v>
      </c>
      <c r="E149" s="40" t="s">
        <v>475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389</v>
      </c>
      <c r="B150" s="38">
        <v>25657</v>
      </c>
      <c r="C150" s="20">
        <v>44896</v>
      </c>
      <c r="D150" s="36" t="s">
        <v>323</v>
      </c>
      <c r="E150" s="6" t="s">
        <v>390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391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436</v>
      </c>
      <c r="C152" s="134">
        <v>44896</v>
      </c>
      <c r="D152" s="38" t="s">
        <v>437</v>
      </c>
      <c r="E152" s="121" t="s">
        <v>438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439</v>
      </c>
      <c r="C153" s="134">
        <v>44896</v>
      </c>
      <c r="D153" s="38" t="s">
        <v>149</v>
      </c>
      <c r="E153" s="121" t="s">
        <v>440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392</v>
      </c>
      <c r="B154" s="38">
        <v>107021</v>
      </c>
      <c r="C154" s="131">
        <v>44897</v>
      </c>
      <c r="D154" s="38" t="s">
        <v>267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412</v>
      </c>
      <c r="E155" s="40" t="s">
        <v>413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429</v>
      </c>
      <c r="B156" s="38">
        <v>39164</v>
      </c>
      <c r="C156" s="131">
        <v>44897</v>
      </c>
      <c r="D156" s="38" t="s">
        <v>138</v>
      </c>
      <c r="E156" s="40" t="s">
        <v>430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479</v>
      </c>
      <c r="B157" s="38">
        <v>7265</v>
      </c>
      <c r="C157" s="85">
        <v>44604</v>
      </c>
      <c r="D157" s="38" t="s">
        <v>478</v>
      </c>
      <c r="E157" s="40" t="s">
        <v>480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393</v>
      </c>
      <c r="B158" s="38">
        <v>256</v>
      </c>
      <c r="C158" s="131">
        <v>44898</v>
      </c>
      <c r="D158" s="38" t="s">
        <v>394</v>
      </c>
      <c r="E158" s="40" t="s">
        <v>395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457</v>
      </c>
      <c r="B159" s="38">
        <v>289</v>
      </c>
      <c r="C159" s="131">
        <v>44900</v>
      </c>
      <c r="D159" s="38" t="s">
        <v>458</v>
      </c>
      <c r="E159" s="40" t="s">
        <v>459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396</v>
      </c>
      <c r="C160" s="131">
        <v>44900</v>
      </c>
      <c r="D160" s="38" t="s">
        <v>167</v>
      </c>
      <c r="E160" s="40" t="s">
        <v>397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396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396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396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398</v>
      </c>
      <c r="B164" s="38">
        <v>237</v>
      </c>
      <c r="C164" s="131">
        <v>44900</v>
      </c>
      <c r="D164" s="38" t="s">
        <v>399</v>
      </c>
      <c r="E164" s="40" t="s">
        <v>400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401</v>
      </c>
      <c r="B165" s="38">
        <v>546</v>
      </c>
      <c r="C165" s="131">
        <v>44900</v>
      </c>
      <c r="D165" s="38" t="s">
        <v>402</v>
      </c>
      <c r="E165" s="40" t="s">
        <v>403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404</v>
      </c>
      <c r="B166" s="38">
        <v>107026</v>
      </c>
      <c r="C166" s="131">
        <v>44900</v>
      </c>
      <c r="D166" s="38" t="s">
        <v>267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405</v>
      </c>
      <c r="B167" s="38">
        <v>107059</v>
      </c>
      <c r="C167" s="131">
        <v>44900</v>
      </c>
      <c r="D167" s="38" t="s">
        <v>267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406</v>
      </c>
      <c r="B168" s="38">
        <v>1720</v>
      </c>
      <c r="C168" s="131">
        <v>44901</v>
      </c>
      <c r="D168" s="38" t="s">
        <v>281</v>
      </c>
      <c r="E168" s="40" t="s">
        <v>407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414</v>
      </c>
      <c r="E169" s="40" t="s">
        <v>415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416</v>
      </c>
      <c r="E170" s="40" t="s">
        <v>417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431</v>
      </c>
      <c r="B171" s="38">
        <v>3393</v>
      </c>
      <c r="C171" s="131">
        <v>44901</v>
      </c>
      <c r="D171" s="38" t="s">
        <v>432</v>
      </c>
      <c r="E171" s="40" t="s">
        <v>433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434</v>
      </c>
      <c r="B172" s="38">
        <v>308</v>
      </c>
      <c r="C172" s="131">
        <v>44901</v>
      </c>
      <c r="D172" s="38" t="s">
        <v>435</v>
      </c>
      <c r="E172" s="40" t="s">
        <v>433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441</v>
      </c>
      <c r="C173" s="131">
        <v>44901</v>
      </c>
      <c r="D173" s="38" t="s">
        <v>442</v>
      </c>
      <c r="E173" s="40" t="s">
        <v>443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444</v>
      </c>
      <c r="C174" s="131">
        <v>44901</v>
      </c>
      <c r="D174" s="38" t="s">
        <v>442</v>
      </c>
      <c r="E174" s="40" t="s">
        <v>445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446</v>
      </c>
      <c r="C175" s="131">
        <v>44901</v>
      </c>
      <c r="D175" s="38" t="s">
        <v>447</v>
      </c>
      <c r="E175" s="40" t="s">
        <v>448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422</v>
      </c>
      <c r="B176" s="38">
        <v>61</v>
      </c>
      <c r="C176" s="131">
        <v>44902</v>
      </c>
      <c r="D176" s="38" t="s">
        <v>423</v>
      </c>
      <c r="E176" s="40" t="s">
        <v>424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408</v>
      </c>
      <c r="B177" s="38">
        <v>1391</v>
      </c>
      <c r="C177" s="131">
        <v>44903</v>
      </c>
      <c r="D177" s="38" t="s">
        <v>409</v>
      </c>
      <c r="E177" s="40" t="s">
        <v>410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449</v>
      </c>
      <c r="C178" s="131">
        <v>44903</v>
      </c>
      <c r="D178" s="38" t="s">
        <v>450</v>
      </c>
      <c r="E178" s="40" t="s">
        <v>451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452</v>
      </c>
      <c r="C179" s="131">
        <v>44903</v>
      </c>
      <c r="D179" s="38" t="s">
        <v>450</v>
      </c>
      <c r="E179" s="40" t="s">
        <v>453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454</v>
      </c>
      <c r="C180" s="131">
        <v>44903</v>
      </c>
      <c r="D180" s="38" t="s">
        <v>455</v>
      </c>
      <c r="E180" s="40" t="s">
        <v>456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481</v>
      </c>
      <c r="C181" s="131">
        <v>44816</v>
      </c>
      <c r="D181" s="38" t="s">
        <v>447</v>
      </c>
      <c r="E181" s="40" t="s">
        <v>482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426</v>
      </c>
      <c r="B182" s="38">
        <v>152</v>
      </c>
      <c r="C182" s="131">
        <v>44907</v>
      </c>
      <c r="D182" s="38" t="s">
        <v>427</v>
      </c>
      <c r="E182" s="40" t="s">
        <v>428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418</v>
      </c>
      <c r="E183" s="40" t="s">
        <v>419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420</v>
      </c>
      <c r="E184" s="40" t="s">
        <v>421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476</v>
      </c>
      <c r="B185" s="38">
        <v>39341</v>
      </c>
      <c r="C185" s="131">
        <v>44908</v>
      </c>
      <c r="D185" s="38" t="s">
        <v>138</v>
      </c>
      <c r="E185" s="40" t="s">
        <v>477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472</v>
      </c>
      <c r="B186" s="38">
        <v>39342</v>
      </c>
      <c r="C186" s="131">
        <v>44908</v>
      </c>
      <c r="D186" s="38" t="s">
        <v>138</v>
      </c>
      <c r="E186" s="40" t="s">
        <v>473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465</v>
      </c>
      <c r="B187" s="38">
        <v>3798</v>
      </c>
      <c r="C187" s="131">
        <v>44909</v>
      </c>
      <c r="D187" s="38" t="s">
        <v>466</v>
      </c>
      <c r="E187" s="40" t="s">
        <v>467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486</v>
      </c>
      <c r="E188" s="40" t="s">
        <v>487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488</v>
      </c>
      <c r="E189" s="40" t="s">
        <v>489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490</v>
      </c>
      <c r="E190" s="40" t="s">
        <v>491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500</v>
      </c>
      <c r="C191" s="131">
        <v>44909</v>
      </c>
      <c r="D191" s="123" t="s">
        <v>496</v>
      </c>
      <c r="E191" s="40" t="s">
        <v>495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500</v>
      </c>
      <c r="C192" s="131">
        <v>44909</v>
      </c>
      <c r="D192" s="123" t="s">
        <v>496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500</v>
      </c>
      <c r="C193" s="131">
        <v>44909</v>
      </c>
      <c r="D193" s="123" t="s">
        <v>496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500</v>
      </c>
      <c r="C194" s="131">
        <v>44909</v>
      </c>
      <c r="D194" s="123" t="s">
        <v>496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500</v>
      </c>
      <c r="C195" s="131">
        <v>44909</v>
      </c>
      <c r="D195" s="123" t="s">
        <v>496</v>
      </c>
      <c r="E195" s="124" t="s">
        <v>499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501</v>
      </c>
      <c r="C196" s="131">
        <v>44910</v>
      </c>
      <c r="D196" s="38" t="s">
        <v>447</v>
      </c>
      <c r="E196" s="40" t="s">
        <v>502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483</v>
      </c>
      <c r="C197" s="131" t="s">
        <v>484</v>
      </c>
      <c r="D197" s="38" t="s">
        <v>450</v>
      </c>
      <c r="E197" s="40" t="s">
        <v>485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468</v>
      </c>
      <c r="C198" s="131">
        <v>44910</v>
      </c>
      <c r="D198" s="38" t="s">
        <v>450</v>
      </c>
      <c r="E198" s="40" t="s">
        <v>470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469</v>
      </c>
      <c r="C199" s="131">
        <v>44910</v>
      </c>
      <c r="D199" s="38" t="s">
        <v>450</v>
      </c>
      <c r="E199" s="40" t="s">
        <v>471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492</v>
      </c>
      <c r="D200" s="38" t="s">
        <v>493</v>
      </c>
      <c r="E200" s="40" t="s">
        <v>494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492</v>
      </c>
      <c r="D201" s="38" t="s">
        <v>497</v>
      </c>
      <c r="E201" s="40" t="s">
        <v>498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463</v>
      </c>
      <c r="B202" s="38">
        <v>46406</v>
      </c>
      <c r="C202" s="144">
        <v>44914</v>
      </c>
      <c r="D202" s="38" t="s">
        <v>160</v>
      </c>
      <c r="E202" s="40" t="s">
        <v>464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506</v>
      </c>
      <c r="C203" s="144">
        <v>44914</v>
      </c>
      <c r="D203" s="38" t="s">
        <v>507</v>
      </c>
      <c r="E203" s="40" t="s">
        <v>508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503</v>
      </c>
      <c r="C204" s="131">
        <v>44914</v>
      </c>
      <c r="D204" s="38" t="s">
        <v>504</v>
      </c>
      <c r="E204" s="40" t="s">
        <v>505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509</v>
      </c>
      <c r="C205" s="131">
        <v>44914</v>
      </c>
      <c r="D205" s="38" t="s">
        <v>447</v>
      </c>
      <c r="E205" s="40" t="s">
        <v>510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509</v>
      </c>
      <c r="C206" s="131">
        <v>44914</v>
      </c>
      <c r="D206" s="38" t="s">
        <v>447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509</v>
      </c>
      <c r="C207" s="131">
        <v>44914</v>
      </c>
      <c r="D207" s="38" t="s">
        <v>447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509</v>
      </c>
      <c r="C208" s="131">
        <v>44914</v>
      </c>
      <c r="D208" s="38" t="s">
        <v>447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509</v>
      </c>
      <c r="C209" s="131">
        <v>44914</v>
      </c>
      <c r="D209" s="38" t="s">
        <v>447</v>
      </c>
      <c r="E209" s="124" t="s">
        <v>499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509</v>
      </c>
      <c r="C210" s="147">
        <v>44914</v>
      </c>
      <c r="D210" s="146" t="s">
        <v>447</v>
      </c>
      <c r="E210" s="145" t="s">
        <v>511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509</v>
      </c>
      <c r="C211" s="147">
        <v>44914</v>
      </c>
      <c r="D211" s="146" t="s">
        <v>447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509</v>
      </c>
      <c r="C212" s="147">
        <v>44914</v>
      </c>
      <c r="D212" s="146" t="s">
        <v>447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509</v>
      </c>
      <c r="C213" s="147">
        <v>44914</v>
      </c>
      <c r="D213" s="146" t="s">
        <v>447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509</v>
      </c>
      <c r="C214" s="147">
        <v>44914</v>
      </c>
      <c r="D214" s="146" t="s">
        <v>447</v>
      </c>
      <c r="E214" s="145" t="s">
        <v>499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387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388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87" t="s">
        <v>93</v>
      </c>
      <c r="E219" s="187"/>
      <c r="F219" s="187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86" t="s">
        <v>57</v>
      </c>
      <c r="B222" s="186"/>
      <c r="C222" s="141"/>
      <c r="D222" s="127"/>
      <c r="E222" s="126" t="s">
        <v>140</v>
      </c>
      <c r="F222" s="65"/>
      <c r="G222" s="65"/>
      <c r="H222" s="7"/>
      <c r="I222" s="186" t="s">
        <v>56</v>
      </c>
      <c r="J222" s="186"/>
      <c r="K222" s="186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86" t="s">
        <v>92</v>
      </c>
      <c r="B223" s="186"/>
      <c r="C223" s="141"/>
      <c r="D223" s="9"/>
      <c r="E223" s="126" t="s">
        <v>142</v>
      </c>
      <c r="F223" s="65"/>
      <c r="G223" s="65"/>
      <c r="H223" s="7"/>
      <c r="I223" s="186" t="s">
        <v>114</v>
      </c>
      <c r="J223" s="186"/>
      <c r="K223" s="186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86" t="s">
        <v>141</v>
      </c>
      <c r="B224" s="186"/>
      <c r="C224" s="141"/>
      <c r="D224" s="9"/>
      <c r="E224" s="126" t="s">
        <v>143</v>
      </c>
      <c r="F224" s="65"/>
      <c r="G224" s="65"/>
      <c r="H224" s="7"/>
      <c r="I224" s="186" t="s">
        <v>155</v>
      </c>
      <c r="J224" s="186"/>
      <c r="K224" s="186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86"/>
      <c r="B225" s="186"/>
      <c r="C225" s="141"/>
      <c r="D225" s="9"/>
      <c r="E225" s="98"/>
      <c r="F225" s="15"/>
      <c r="G225" s="16"/>
      <c r="H225" s="16"/>
      <c r="I225" s="10"/>
      <c r="J225" s="186"/>
      <c r="K225" s="186"/>
      <c r="L225" s="186"/>
      <c r="M225" s="186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92" t="s">
        <v>0</v>
      </c>
      <c r="B17" s="193"/>
      <c r="C17" s="193"/>
      <c r="D17" s="193"/>
      <c r="E17" s="193"/>
      <c r="F17" s="194"/>
    </row>
    <row r="18" spans="1:6" x14ac:dyDescent="0.25">
      <c r="A18" s="192" t="s">
        <v>95</v>
      </c>
      <c r="B18" s="193"/>
      <c r="C18" s="193"/>
      <c r="D18" s="193"/>
      <c r="E18" s="193"/>
      <c r="F18" s="194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195" t="s">
        <v>96</v>
      </c>
      <c r="B20" s="196"/>
      <c r="C20" s="196"/>
      <c r="D20" s="196"/>
      <c r="E20" s="196"/>
      <c r="F20" s="197"/>
    </row>
    <row r="21" spans="1:6" x14ac:dyDescent="0.25">
      <c r="A21" s="195" t="s">
        <v>97</v>
      </c>
      <c r="B21" s="196"/>
      <c r="C21" s="196"/>
      <c r="D21" s="196"/>
      <c r="E21" s="196"/>
      <c r="F21" s="197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198" t="s">
        <v>411</v>
      </c>
      <c r="C23" s="198"/>
      <c r="D23" s="198"/>
      <c r="E23" s="198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199" t="s">
        <v>98</v>
      </c>
      <c r="B26" s="200"/>
      <c r="C26" s="52">
        <f>+'DICIEMBRE 2022'!F217</f>
        <v>9605368.8400000036</v>
      </c>
      <c r="D26" s="42"/>
      <c r="E26" s="42"/>
      <c r="F26" s="48"/>
    </row>
    <row r="27" spans="1:6" x14ac:dyDescent="0.25">
      <c r="A27" s="199" t="s">
        <v>99</v>
      </c>
      <c r="B27" s="200"/>
      <c r="C27" s="53"/>
      <c r="D27" s="60"/>
      <c r="E27" s="42"/>
      <c r="F27" s="48"/>
    </row>
    <row r="28" spans="1:6" ht="25.9" customHeight="1" x14ac:dyDescent="0.25">
      <c r="A28" s="201" t="s">
        <v>109</v>
      </c>
      <c r="B28" s="202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199" t="s">
        <v>100</v>
      </c>
      <c r="B30" s="200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199" t="s">
        <v>101</v>
      </c>
      <c r="B32" s="200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203" t="s">
        <v>102</v>
      </c>
      <c r="B36" s="204"/>
      <c r="C36" s="204"/>
      <c r="D36" s="204"/>
      <c r="E36" s="204"/>
      <c r="F36" s="205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89" t="s">
        <v>107</v>
      </c>
      <c r="B45" s="190"/>
      <c r="C45" s="190"/>
      <c r="D45" s="190"/>
      <c r="E45" s="190"/>
      <c r="F45" s="191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3"/>
  <sheetViews>
    <sheetView tabSelected="1" topLeftCell="A373" zoomScale="70" zoomScaleNormal="70" zoomScaleSheetLayoutView="30" workbookViewId="0">
      <selection activeCell="G21" sqref="G21"/>
    </sheetView>
  </sheetViews>
  <sheetFormatPr baseColWidth="10" defaultRowHeight="15" x14ac:dyDescent="0.25"/>
  <cols>
    <col min="1" max="1" width="33.85546875" style="148" customWidth="1"/>
    <col min="2" max="2" width="44.28515625" style="149" customWidth="1"/>
    <col min="3" max="3" width="20" style="150" customWidth="1"/>
    <col min="4" max="4" width="14.28515625" style="151" bestFit="1" customWidth="1"/>
    <col min="5" max="5" width="23.28515625" style="152" customWidth="1"/>
    <col min="6" max="6" width="20.5703125" style="149" customWidth="1"/>
    <col min="7" max="8" width="20.5703125" style="10" customWidth="1"/>
    <col min="9" max="9" width="21" style="10" customWidth="1"/>
    <col min="11" max="11" width="20.28515625" customWidth="1"/>
    <col min="12" max="12" width="11.85546875" bestFit="1" customWidth="1"/>
    <col min="13" max="13" width="19.42578125" customWidth="1"/>
  </cols>
  <sheetData>
    <row r="1" spans="1:28" s="1" customFormat="1" x14ac:dyDescent="0.25">
      <c r="A1" s="168"/>
      <c r="B1" s="168"/>
      <c r="C1" s="168"/>
      <c r="D1" s="168"/>
      <c r="E1" s="168"/>
      <c r="F1" s="168"/>
      <c r="G1" s="168"/>
      <c r="H1" s="168"/>
      <c r="I1" s="1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68"/>
      <c r="B2" s="168"/>
      <c r="C2" s="168"/>
      <c r="D2" s="168"/>
      <c r="E2" s="168"/>
      <c r="F2" s="168"/>
      <c r="G2" s="168"/>
      <c r="H2" s="168"/>
      <c r="I2" s="1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68"/>
      <c r="B3" s="168"/>
      <c r="C3" s="168"/>
      <c r="D3" s="168"/>
      <c r="E3" s="168"/>
      <c r="F3" s="168"/>
      <c r="G3" s="168"/>
      <c r="H3" s="168"/>
      <c r="I3" s="1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68"/>
      <c r="B4" s="168"/>
      <c r="C4" s="168"/>
      <c r="D4" s="168"/>
      <c r="E4" s="168"/>
      <c r="F4" s="168"/>
      <c r="G4" s="168"/>
      <c r="H4" s="168"/>
      <c r="I4" s="1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ht="15.75" customHeight="1" x14ac:dyDescent="0.3">
      <c r="A6" s="206" t="s">
        <v>737</v>
      </c>
      <c r="B6" s="206"/>
      <c r="C6" s="206"/>
      <c r="D6" s="206"/>
      <c r="E6" s="206"/>
      <c r="F6" s="206"/>
      <c r="G6" s="206"/>
      <c r="H6" s="206"/>
      <c r="I6" s="206"/>
    </row>
    <row r="7" spans="1:28" s="1" customFormat="1" ht="15.75" x14ac:dyDescent="0.25">
      <c r="A7" s="183" t="s">
        <v>520</v>
      </c>
      <c r="B7" s="183"/>
      <c r="C7" s="183"/>
      <c r="D7" s="183"/>
      <c r="E7" s="183"/>
      <c r="F7" s="183"/>
      <c r="G7" s="183"/>
      <c r="H7" s="183"/>
      <c r="I7" s="183"/>
    </row>
    <row r="8" spans="1:28" s="1" customFormat="1" x14ac:dyDescent="0.25">
      <c r="A8" s="19"/>
      <c r="B8" s="11"/>
      <c r="C8" s="19"/>
      <c r="D8" s="138"/>
      <c r="E8" s="11"/>
      <c r="F8" s="11"/>
      <c r="G8" s="11"/>
      <c r="H8" s="11"/>
      <c r="I8" s="106"/>
    </row>
    <row r="9" spans="1:28" s="1" customFormat="1" x14ac:dyDescent="0.25">
      <c r="A9" s="178"/>
      <c r="B9" s="11" t="s">
        <v>59</v>
      </c>
      <c r="C9" s="178"/>
      <c r="D9" s="137"/>
      <c r="E9" s="11"/>
      <c r="F9" s="11"/>
      <c r="G9" s="11"/>
      <c r="H9" s="11"/>
      <c r="I9" s="11"/>
    </row>
    <row r="10" spans="1:28" s="5" customFormat="1" ht="48" x14ac:dyDescent="0.2">
      <c r="A10" s="101" t="s">
        <v>1</v>
      </c>
      <c r="B10" s="101" t="s">
        <v>2</v>
      </c>
      <c r="C10" s="100" t="s">
        <v>86</v>
      </c>
      <c r="D10" s="153" t="s">
        <v>516</v>
      </c>
      <c r="E10" s="100" t="s">
        <v>517</v>
      </c>
      <c r="F10" s="66" t="s">
        <v>512</v>
      </c>
      <c r="G10" s="100" t="s">
        <v>513</v>
      </c>
      <c r="H10" s="101" t="s">
        <v>514</v>
      </c>
      <c r="I10" s="100" t="s">
        <v>515</v>
      </c>
    </row>
    <row r="11" spans="1:28" s="1" customFormat="1" ht="45" customHeight="1" x14ac:dyDescent="0.25">
      <c r="A11" s="36" t="s">
        <v>69</v>
      </c>
      <c r="B11" s="71" t="s">
        <v>32</v>
      </c>
      <c r="C11" s="86">
        <v>700</v>
      </c>
      <c r="D11" s="20">
        <v>41352</v>
      </c>
      <c r="E11" s="81">
        <v>32746.87</v>
      </c>
      <c r="F11" s="81" t="s">
        <v>519</v>
      </c>
      <c r="G11" s="81"/>
      <c r="H11" s="81">
        <f t="shared" ref="H11:H39" si="0">+E11-G11</f>
        <v>32746.87</v>
      </c>
      <c r="I11" s="81" t="s">
        <v>518</v>
      </c>
    </row>
    <row r="12" spans="1:28" s="72" customFormat="1" ht="45" hidden="1" customHeight="1" x14ac:dyDescent="0.25">
      <c r="A12" s="36" t="s">
        <v>11</v>
      </c>
      <c r="B12" s="71" t="s">
        <v>33</v>
      </c>
      <c r="C12" s="84">
        <v>600329618989</v>
      </c>
      <c r="D12" s="20" t="s">
        <v>15</v>
      </c>
      <c r="E12" s="81">
        <v>384483.13</v>
      </c>
      <c r="F12" s="81" t="s">
        <v>519</v>
      </c>
      <c r="G12" s="81">
        <v>384483.13</v>
      </c>
      <c r="H12" s="81">
        <f t="shared" si="0"/>
        <v>0</v>
      </c>
      <c r="I12" s="81" t="s">
        <v>544</v>
      </c>
    </row>
    <row r="13" spans="1:28" s="72" customFormat="1" ht="45" hidden="1" customHeight="1" x14ac:dyDescent="0.25">
      <c r="A13" s="36" t="s">
        <v>11</v>
      </c>
      <c r="B13" s="71" t="s">
        <v>33</v>
      </c>
      <c r="C13" s="84">
        <v>600918516501</v>
      </c>
      <c r="D13" s="20" t="s">
        <v>15</v>
      </c>
      <c r="E13" s="81">
        <v>9980.0400000000009</v>
      </c>
      <c r="F13" s="81" t="s">
        <v>519</v>
      </c>
      <c r="G13" s="81">
        <v>9980.0400000000009</v>
      </c>
      <c r="H13" s="81">
        <f t="shared" si="0"/>
        <v>0</v>
      </c>
      <c r="I13" s="81" t="s">
        <v>544</v>
      </c>
    </row>
    <row r="14" spans="1:28" s="72" customFormat="1" ht="45" hidden="1" customHeight="1" x14ac:dyDescent="0.25">
      <c r="A14" s="36" t="s">
        <v>11</v>
      </c>
      <c r="B14" s="71" t="s">
        <v>34</v>
      </c>
      <c r="C14" s="84">
        <v>600329619408</v>
      </c>
      <c r="D14" s="20">
        <v>41943</v>
      </c>
      <c r="E14" s="81">
        <v>379797.13</v>
      </c>
      <c r="F14" s="81" t="s">
        <v>519</v>
      </c>
      <c r="G14" s="81">
        <v>379797.13</v>
      </c>
      <c r="H14" s="81">
        <f t="shared" si="0"/>
        <v>0</v>
      </c>
      <c r="I14" s="81" t="s">
        <v>544</v>
      </c>
    </row>
    <row r="15" spans="1:28" s="72" customFormat="1" ht="45" hidden="1" customHeight="1" x14ac:dyDescent="0.25">
      <c r="A15" s="36" t="s">
        <v>11</v>
      </c>
      <c r="B15" s="71" t="s">
        <v>34</v>
      </c>
      <c r="C15" s="84">
        <v>600918516795</v>
      </c>
      <c r="D15" s="20">
        <v>41943</v>
      </c>
      <c r="E15" s="81">
        <v>7168.44</v>
      </c>
      <c r="F15" s="81" t="s">
        <v>519</v>
      </c>
      <c r="G15" s="81">
        <v>7168.44</v>
      </c>
      <c r="H15" s="81">
        <f t="shared" si="0"/>
        <v>0</v>
      </c>
      <c r="I15" s="81" t="s">
        <v>544</v>
      </c>
    </row>
    <row r="16" spans="1:28" s="72" customFormat="1" ht="45" hidden="1" customHeight="1" x14ac:dyDescent="0.25">
      <c r="A16" s="36" t="s">
        <v>11</v>
      </c>
      <c r="B16" s="71" t="s">
        <v>35</v>
      </c>
      <c r="C16" s="84">
        <v>600329621150</v>
      </c>
      <c r="D16" s="20">
        <v>42308</v>
      </c>
      <c r="E16" s="81">
        <v>112688.02</v>
      </c>
      <c r="F16" s="81" t="s">
        <v>519</v>
      </c>
      <c r="G16" s="81">
        <v>112688.02</v>
      </c>
      <c r="H16" s="81">
        <f t="shared" si="0"/>
        <v>0</v>
      </c>
      <c r="I16" s="81" t="s">
        <v>544</v>
      </c>
    </row>
    <row r="17" spans="1:9" s="72" customFormat="1" ht="45" hidden="1" customHeight="1" x14ac:dyDescent="0.25">
      <c r="A17" s="36" t="s">
        <v>11</v>
      </c>
      <c r="B17" s="71" t="s">
        <v>48</v>
      </c>
      <c r="C17" s="84">
        <v>600329622698</v>
      </c>
      <c r="D17" s="20">
        <v>42674</v>
      </c>
      <c r="E17" s="81">
        <v>354864.71</v>
      </c>
      <c r="F17" s="81" t="s">
        <v>519</v>
      </c>
      <c r="G17" s="81">
        <v>354864.71</v>
      </c>
      <c r="H17" s="81">
        <f t="shared" si="0"/>
        <v>0</v>
      </c>
      <c r="I17" s="81" t="s">
        <v>544</v>
      </c>
    </row>
    <row r="18" spans="1:9" s="72" customFormat="1" ht="54.75" hidden="1" customHeight="1" x14ac:dyDescent="0.25">
      <c r="A18" s="36" t="s">
        <v>11</v>
      </c>
      <c r="B18" s="71" t="s">
        <v>48</v>
      </c>
      <c r="C18" s="84">
        <v>600918519644</v>
      </c>
      <c r="D18" s="20">
        <v>42674</v>
      </c>
      <c r="E18" s="81">
        <v>9376.0400000000009</v>
      </c>
      <c r="F18" s="81" t="s">
        <v>519</v>
      </c>
      <c r="G18" s="81">
        <v>9376.0400000000009</v>
      </c>
      <c r="H18" s="81">
        <f t="shared" si="0"/>
        <v>0</v>
      </c>
      <c r="I18" s="81" t="s">
        <v>544</v>
      </c>
    </row>
    <row r="19" spans="1:9" s="72" customFormat="1" ht="45" hidden="1" customHeight="1" x14ac:dyDescent="0.25">
      <c r="A19" s="36" t="s">
        <v>11</v>
      </c>
      <c r="B19" s="71" t="s">
        <v>36</v>
      </c>
      <c r="C19" s="84">
        <v>600918519733</v>
      </c>
      <c r="D19" s="20">
        <v>42704</v>
      </c>
      <c r="E19" s="81">
        <v>6526.95</v>
      </c>
      <c r="F19" s="81" t="s">
        <v>519</v>
      </c>
      <c r="G19" s="81">
        <v>6526.95</v>
      </c>
      <c r="H19" s="81">
        <f t="shared" si="0"/>
        <v>0</v>
      </c>
      <c r="I19" s="81" t="s">
        <v>544</v>
      </c>
    </row>
    <row r="20" spans="1:9" s="72" customFormat="1" ht="45" hidden="1" customHeight="1" x14ac:dyDescent="0.25">
      <c r="A20" s="36" t="s">
        <v>11</v>
      </c>
      <c r="B20" s="71" t="s">
        <v>36</v>
      </c>
      <c r="C20" s="84">
        <v>600329622785</v>
      </c>
      <c r="D20" s="20">
        <v>42704</v>
      </c>
      <c r="E20" s="81">
        <v>390291</v>
      </c>
      <c r="F20" s="81" t="s">
        <v>519</v>
      </c>
      <c r="G20" s="81">
        <v>390291</v>
      </c>
      <c r="H20" s="81">
        <f t="shared" si="0"/>
        <v>0</v>
      </c>
      <c r="I20" s="81" t="s">
        <v>544</v>
      </c>
    </row>
    <row r="21" spans="1:9" s="1" customFormat="1" ht="45" customHeight="1" x14ac:dyDescent="0.25">
      <c r="A21" s="36" t="s">
        <v>9</v>
      </c>
      <c r="B21" s="71" t="s">
        <v>10</v>
      </c>
      <c r="C21" s="86">
        <v>11653</v>
      </c>
      <c r="D21" s="20">
        <v>42717</v>
      </c>
      <c r="E21" s="81">
        <v>99000</v>
      </c>
      <c r="F21" s="81" t="s">
        <v>519</v>
      </c>
      <c r="G21" s="81"/>
      <c r="H21" s="81">
        <f>+E21-G21</f>
        <v>99000</v>
      </c>
      <c r="I21" s="81" t="s">
        <v>518</v>
      </c>
    </row>
    <row r="22" spans="1:9" s="1" customFormat="1" ht="63" customHeight="1" x14ac:dyDescent="0.25">
      <c r="A22" s="36" t="s">
        <v>84</v>
      </c>
      <c r="B22" s="71" t="s">
        <v>55</v>
      </c>
      <c r="C22" s="84">
        <v>88</v>
      </c>
      <c r="D22" s="20">
        <v>42832</v>
      </c>
      <c r="E22" s="89">
        <v>20000</v>
      </c>
      <c r="F22" s="81" t="s">
        <v>519</v>
      </c>
      <c r="G22" s="89"/>
      <c r="H22" s="81">
        <f t="shared" si="0"/>
        <v>20000</v>
      </c>
      <c r="I22" s="81" t="s">
        <v>518</v>
      </c>
    </row>
    <row r="23" spans="1:9" s="1" customFormat="1" ht="52.5" customHeight="1" x14ac:dyDescent="0.25">
      <c r="A23" s="36" t="s">
        <v>85</v>
      </c>
      <c r="B23" s="71" t="s">
        <v>82</v>
      </c>
      <c r="C23" s="84">
        <v>244</v>
      </c>
      <c r="D23" s="20">
        <v>42850</v>
      </c>
      <c r="E23" s="89">
        <v>114496.49</v>
      </c>
      <c r="F23" s="81" t="s">
        <v>519</v>
      </c>
      <c r="G23" s="89"/>
      <c r="H23" s="81">
        <f t="shared" si="0"/>
        <v>114496.49</v>
      </c>
      <c r="I23" s="81" t="s">
        <v>518</v>
      </c>
    </row>
    <row r="24" spans="1:9" s="72" customFormat="1" ht="45" hidden="1" customHeight="1" x14ac:dyDescent="0.25">
      <c r="A24" s="36" t="s">
        <v>11</v>
      </c>
      <c r="B24" s="71" t="s">
        <v>37</v>
      </c>
      <c r="C24" s="84">
        <v>600329623767</v>
      </c>
      <c r="D24" s="20">
        <v>43008</v>
      </c>
      <c r="E24" s="89">
        <v>209065.51</v>
      </c>
      <c r="F24" s="81" t="s">
        <v>519</v>
      </c>
      <c r="G24" s="89">
        <v>209065.51</v>
      </c>
      <c r="H24" s="81">
        <f t="shared" si="0"/>
        <v>0</v>
      </c>
      <c r="I24" s="81" t="s">
        <v>544</v>
      </c>
    </row>
    <row r="25" spans="1:9" s="72" customFormat="1" ht="45" hidden="1" customHeight="1" x14ac:dyDescent="0.25">
      <c r="A25" s="36" t="s">
        <v>11</v>
      </c>
      <c r="B25" s="71" t="s">
        <v>39</v>
      </c>
      <c r="C25" s="84">
        <v>600329623851</v>
      </c>
      <c r="D25" s="20">
        <v>43039</v>
      </c>
      <c r="E25" s="89">
        <v>380440.43</v>
      </c>
      <c r="F25" s="81" t="s">
        <v>519</v>
      </c>
      <c r="G25" s="89">
        <v>380440.43</v>
      </c>
      <c r="H25" s="81">
        <f t="shared" si="0"/>
        <v>0</v>
      </c>
      <c r="I25" s="81" t="s">
        <v>544</v>
      </c>
    </row>
    <row r="26" spans="1:9" s="72" customFormat="1" ht="45" hidden="1" customHeight="1" x14ac:dyDescent="0.25">
      <c r="A26" s="36" t="s">
        <v>11</v>
      </c>
      <c r="B26" s="71" t="s">
        <v>39</v>
      </c>
      <c r="C26" s="84">
        <v>600918520957</v>
      </c>
      <c r="D26" s="20">
        <v>43039</v>
      </c>
      <c r="E26" s="89">
        <v>7395.41</v>
      </c>
      <c r="F26" s="81" t="s">
        <v>519</v>
      </c>
      <c r="G26" s="89">
        <v>7395.41</v>
      </c>
      <c r="H26" s="81">
        <f t="shared" si="0"/>
        <v>0</v>
      </c>
      <c r="I26" s="81" t="s">
        <v>544</v>
      </c>
    </row>
    <row r="27" spans="1:9" s="72" customFormat="1" ht="45" hidden="1" customHeight="1" x14ac:dyDescent="0.25">
      <c r="A27" s="36" t="s">
        <v>11</v>
      </c>
      <c r="B27" s="71" t="s">
        <v>43</v>
      </c>
      <c r="C27" s="84">
        <v>600329623945</v>
      </c>
      <c r="D27" s="20">
        <v>43069</v>
      </c>
      <c r="E27" s="89">
        <v>399184.43</v>
      </c>
      <c r="F27" s="81" t="s">
        <v>519</v>
      </c>
      <c r="G27" s="89">
        <v>399184.43</v>
      </c>
      <c r="H27" s="81">
        <f t="shared" si="0"/>
        <v>0</v>
      </c>
      <c r="I27" s="81" t="s">
        <v>544</v>
      </c>
    </row>
    <row r="28" spans="1:9" s="72" customFormat="1" ht="45" hidden="1" customHeight="1" x14ac:dyDescent="0.25">
      <c r="A28" s="36" t="s">
        <v>11</v>
      </c>
      <c r="B28" s="71" t="s">
        <v>43</v>
      </c>
      <c r="C28" s="84">
        <v>600918521011</v>
      </c>
      <c r="D28" s="20">
        <v>43069</v>
      </c>
      <c r="E28" s="89">
        <v>7366.25</v>
      </c>
      <c r="F28" s="81" t="s">
        <v>519</v>
      </c>
      <c r="G28" s="89">
        <v>7366.25</v>
      </c>
      <c r="H28" s="81">
        <f t="shared" si="0"/>
        <v>0</v>
      </c>
      <c r="I28" s="81" t="s">
        <v>544</v>
      </c>
    </row>
    <row r="29" spans="1:9" s="1" customFormat="1" ht="45.75" customHeight="1" x14ac:dyDescent="0.25">
      <c r="A29" s="36" t="s">
        <v>66</v>
      </c>
      <c r="B29" s="71" t="s">
        <v>67</v>
      </c>
      <c r="C29" s="84">
        <v>419</v>
      </c>
      <c r="D29" s="20">
        <v>43215</v>
      </c>
      <c r="E29" s="89">
        <v>6200</v>
      </c>
      <c r="F29" s="81" t="s">
        <v>519</v>
      </c>
      <c r="G29" s="89"/>
      <c r="H29" s="81">
        <f>+E29-G29</f>
        <v>6200</v>
      </c>
      <c r="I29" s="81" t="s">
        <v>518</v>
      </c>
    </row>
    <row r="30" spans="1:9" s="72" customFormat="1" ht="45" hidden="1" customHeight="1" x14ac:dyDescent="0.25">
      <c r="A30" s="36" t="s">
        <v>11</v>
      </c>
      <c r="B30" s="71" t="s">
        <v>63</v>
      </c>
      <c r="C30" s="84">
        <v>600329625099</v>
      </c>
      <c r="D30" s="20">
        <v>43404</v>
      </c>
      <c r="E30" s="81">
        <v>372380.58</v>
      </c>
      <c r="F30" s="81" t="s">
        <v>519</v>
      </c>
      <c r="G30" s="81">
        <v>372380.58</v>
      </c>
      <c r="H30" s="81">
        <f t="shared" si="0"/>
        <v>0</v>
      </c>
      <c r="I30" s="81" t="s">
        <v>544</v>
      </c>
    </row>
    <row r="31" spans="1:9" s="72" customFormat="1" ht="45" hidden="1" customHeight="1" x14ac:dyDescent="0.25">
      <c r="A31" s="36" t="s">
        <v>11</v>
      </c>
      <c r="B31" s="71" t="s">
        <v>63</v>
      </c>
      <c r="C31" s="84">
        <v>600918522197</v>
      </c>
      <c r="D31" s="20">
        <v>43404</v>
      </c>
      <c r="E31" s="81">
        <v>14906.58</v>
      </c>
      <c r="F31" s="81" t="s">
        <v>519</v>
      </c>
      <c r="G31" s="81">
        <v>14906.58</v>
      </c>
      <c r="H31" s="81">
        <f t="shared" si="0"/>
        <v>0</v>
      </c>
      <c r="I31" s="81" t="s">
        <v>544</v>
      </c>
    </row>
    <row r="32" spans="1:9" s="72" customFormat="1" ht="30" hidden="1" customHeight="1" x14ac:dyDescent="0.25">
      <c r="A32" s="36" t="s">
        <v>11</v>
      </c>
      <c r="B32" s="71" t="s">
        <v>68</v>
      </c>
      <c r="C32" s="86">
        <v>83931</v>
      </c>
      <c r="D32" s="20">
        <v>43677</v>
      </c>
      <c r="E32" s="81">
        <v>193685.35</v>
      </c>
      <c r="F32" s="81" t="s">
        <v>519</v>
      </c>
      <c r="G32" s="81">
        <v>193685.35</v>
      </c>
      <c r="H32" s="81">
        <f t="shared" si="0"/>
        <v>0</v>
      </c>
      <c r="I32" s="81" t="s">
        <v>544</v>
      </c>
    </row>
    <row r="33" spans="1:9" s="72" customFormat="1" ht="45" hidden="1" customHeight="1" x14ac:dyDescent="0.25">
      <c r="A33" s="36" t="s">
        <v>11</v>
      </c>
      <c r="B33" s="71" t="s">
        <v>70</v>
      </c>
      <c r="C33" s="86">
        <v>96466</v>
      </c>
      <c r="D33" s="20">
        <v>43738</v>
      </c>
      <c r="E33" s="81">
        <v>130608.49</v>
      </c>
      <c r="F33" s="81" t="s">
        <v>519</v>
      </c>
      <c r="G33" s="81">
        <v>130608.49</v>
      </c>
      <c r="H33" s="81">
        <f t="shared" si="0"/>
        <v>0</v>
      </c>
      <c r="I33" s="81" t="s">
        <v>544</v>
      </c>
    </row>
    <row r="34" spans="1:9" s="72" customFormat="1" ht="45" hidden="1" customHeight="1" x14ac:dyDescent="0.25">
      <c r="A34" s="36" t="s">
        <v>11</v>
      </c>
      <c r="B34" s="71" t="s">
        <v>72</v>
      </c>
      <c r="C34" s="86">
        <v>102830</v>
      </c>
      <c r="D34" s="20">
        <v>43769</v>
      </c>
      <c r="E34" s="81">
        <v>436756.45</v>
      </c>
      <c r="F34" s="81" t="s">
        <v>519</v>
      </c>
      <c r="G34" s="81">
        <v>436756.45</v>
      </c>
      <c r="H34" s="81">
        <f t="shared" si="0"/>
        <v>0</v>
      </c>
      <c r="I34" s="81" t="s">
        <v>544</v>
      </c>
    </row>
    <row r="35" spans="1:9" s="72" customFormat="1" ht="45" hidden="1" customHeight="1" x14ac:dyDescent="0.25">
      <c r="A35" s="36" t="s">
        <v>11</v>
      </c>
      <c r="B35" s="71" t="s">
        <v>72</v>
      </c>
      <c r="C35" s="86">
        <v>102846</v>
      </c>
      <c r="D35" s="20">
        <v>43769</v>
      </c>
      <c r="E35" s="81">
        <v>12944.7</v>
      </c>
      <c r="F35" s="81" t="s">
        <v>519</v>
      </c>
      <c r="G35" s="81">
        <v>12944.7</v>
      </c>
      <c r="H35" s="81">
        <f t="shared" si="0"/>
        <v>0</v>
      </c>
      <c r="I35" s="81" t="s">
        <v>544</v>
      </c>
    </row>
    <row r="36" spans="1:9" s="72" customFormat="1" ht="45" hidden="1" customHeight="1" x14ac:dyDescent="0.25">
      <c r="A36" s="36" t="s">
        <v>11</v>
      </c>
      <c r="B36" s="71" t="s">
        <v>72</v>
      </c>
      <c r="C36" s="86">
        <v>102770</v>
      </c>
      <c r="D36" s="20">
        <v>43769</v>
      </c>
      <c r="E36" s="81">
        <v>45868.18</v>
      </c>
      <c r="F36" s="81" t="s">
        <v>519</v>
      </c>
      <c r="G36" s="81">
        <v>45868.18</v>
      </c>
      <c r="H36" s="81">
        <f t="shared" si="0"/>
        <v>0</v>
      </c>
      <c r="I36" s="81" t="s">
        <v>544</v>
      </c>
    </row>
    <row r="37" spans="1:9" s="72" customFormat="1" ht="45" hidden="1" customHeight="1" x14ac:dyDescent="0.25">
      <c r="A37" s="36" t="s">
        <v>11</v>
      </c>
      <c r="B37" s="71" t="s">
        <v>77</v>
      </c>
      <c r="C37" s="86">
        <v>108782</v>
      </c>
      <c r="D37" s="20">
        <v>43799</v>
      </c>
      <c r="E37" s="81">
        <v>436756.45</v>
      </c>
      <c r="F37" s="81" t="s">
        <v>519</v>
      </c>
      <c r="G37" s="81">
        <v>436756.45</v>
      </c>
      <c r="H37" s="81">
        <f t="shared" si="0"/>
        <v>0</v>
      </c>
      <c r="I37" s="81" t="s">
        <v>544</v>
      </c>
    </row>
    <row r="38" spans="1:9" s="72" customFormat="1" ht="45" hidden="1" customHeight="1" x14ac:dyDescent="0.25">
      <c r="A38" s="36" t="s">
        <v>11</v>
      </c>
      <c r="B38" s="71" t="s">
        <v>77</v>
      </c>
      <c r="C38" s="86">
        <v>108783</v>
      </c>
      <c r="D38" s="20">
        <v>43799</v>
      </c>
      <c r="E38" s="81">
        <v>13578.86</v>
      </c>
      <c r="F38" s="81" t="s">
        <v>519</v>
      </c>
      <c r="G38" s="81">
        <v>13578.86</v>
      </c>
      <c r="H38" s="81">
        <f t="shared" si="0"/>
        <v>0</v>
      </c>
      <c r="I38" s="81" t="s">
        <v>544</v>
      </c>
    </row>
    <row r="39" spans="1:9" s="72" customFormat="1" ht="45" hidden="1" customHeight="1" x14ac:dyDescent="0.25">
      <c r="A39" s="36" t="s">
        <v>11</v>
      </c>
      <c r="B39" s="71" t="s">
        <v>77</v>
      </c>
      <c r="C39" s="86">
        <v>108710</v>
      </c>
      <c r="D39" s="20">
        <v>43799</v>
      </c>
      <c r="E39" s="81">
        <v>45868.18</v>
      </c>
      <c r="F39" s="81" t="s">
        <v>519</v>
      </c>
      <c r="G39" s="81">
        <v>45868.18</v>
      </c>
      <c r="H39" s="81">
        <f t="shared" si="0"/>
        <v>0</v>
      </c>
      <c r="I39" s="81" t="s">
        <v>544</v>
      </c>
    </row>
    <row r="40" spans="1:9" s="1" customFormat="1" ht="20.45" customHeight="1" x14ac:dyDescent="0.25">
      <c r="A40" s="164" t="s">
        <v>554</v>
      </c>
      <c r="B40" s="164"/>
      <c r="C40" s="165"/>
      <c r="D40" s="165"/>
      <c r="E40" s="80">
        <f>SUM(E11:E39)</f>
        <v>4634424.6700000018</v>
      </c>
      <c r="F40" s="80">
        <f t="shared" ref="F40:G40" si="1">SUM(F11:F39)</f>
        <v>0</v>
      </c>
      <c r="G40" s="80">
        <f t="shared" si="1"/>
        <v>4361981.3100000015</v>
      </c>
      <c r="H40" s="80">
        <f>SUM(H11:H39)</f>
        <v>272443.36</v>
      </c>
      <c r="I40" s="81"/>
    </row>
    <row r="41" spans="1:9" s="72" customFormat="1" ht="30" hidden="1" customHeight="1" x14ac:dyDescent="0.25">
      <c r="A41" s="36" t="s">
        <v>11</v>
      </c>
      <c r="B41" s="71" t="s">
        <v>91</v>
      </c>
      <c r="C41" s="86">
        <v>182073</v>
      </c>
      <c r="D41" s="20">
        <v>44165</v>
      </c>
      <c r="E41" s="81">
        <v>389229.26</v>
      </c>
      <c r="F41" s="81" t="s">
        <v>519</v>
      </c>
      <c r="G41" s="81">
        <v>389229.26</v>
      </c>
      <c r="H41" s="81">
        <f>+E41-G41</f>
        <v>0</v>
      </c>
      <c r="I41" s="81" t="s">
        <v>544</v>
      </c>
    </row>
    <row r="42" spans="1:9" s="72" customFormat="1" ht="30" hidden="1" customHeight="1" x14ac:dyDescent="0.25">
      <c r="A42" s="36" t="s">
        <v>11</v>
      </c>
      <c r="B42" s="71" t="s">
        <v>91</v>
      </c>
      <c r="C42" s="86">
        <v>182071</v>
      </c>
      <c r="D42" s="20">
        <v>44165</v>
      </c>
      <c r="E42" s="81">
        <v>12521.91</v>
      </c>
      <c r="F42" s="81" t="s">
        <v>519</v>
      </c>
      <c r="G42" s="81">
        <v>12521.91</v>
      </c>
      <c r="H42" s="81">
        <f>+E42-G42</f>
        <v>0</v>
      </c>
      <c r="I42" s="81" t="s">
        <v>544</v>
      </c>
    </row>
    <row r="43" spans="1:9" s="72" customFormat="1" ht="30" hidden="1" customHeight="1" x14ac:dyDescent="0.25">
      <c r="A43" s="36" t="s">
        <v>11</v>
      </c>
      <c r="B43" s="71" t="s">
        <v>91</v>
      </c>
      <c r="C43" s="86">
        <v>182040</v>
      </c>
      <c r="D43" s="20">
        <v>44165</v>
      </c>
      <c r="E43" s="81">
        <v>31784.48</v>
      </c>
      <c r="F43" s="81" t="s">
        <v>519</v>
      </c>
      <c r="G43" s="81">
        <v>31784.48</v>
      </c>
      <c r="H43" s="81">
        <f>+E43-G43</f>
        <v>0</v>
      </c>
      <c r="I43" s="81" t="s">
        <v>544</v>
      </c>
    </row>
    <row r="44" spans="1:9" s="1" customFormat="1" hidden="1" x14ac:dyDescent="0.25">
      <c r="A44" s="91" t="s">
        <v>87</v>
      </c>
      <c r="B44" s="71"/>
      <c r="C44" s="86"/>
      <c r="D44" s="20"/>
      <c r="E44" s="80">
        <f>SUM(E41:E43)</f>
        <v>433535.64999999997</v>
      </c>
      <c r="F44" s="80">
        <f t="shared" ref="F44:G44" si="2">SUM(F41:F43)</f>
        <v>0</v>
      </c>
      <c r="G44" s="80">
        <f t="shared" si="2"/>
        <v>433535.64999999997</v>
      </c>
      <c r="H44" s="80">
        <f>SUM(H41:H43)</f>
        <v>0</v>
      </c>
      <c r="I44" s="81"/>
    </row>
    <row r="45" spans="1:9" s="32" customFormat="1" ht="65.25" customHeight="1" x14ac:dyDescent="0.25">
      <c r="A45" s="36" t="s">
        <v>112</v>
      </c>
      <c r="B45" s="71" t="s">
        <v>113</v>
      </c>
      <c r="C45" s="36">
        <v>1</v>
      </c>
      <c r="D45" s="93">
        <v>44397</v>
      </c>
      <c r="E45" s="37">
        <v>21134.98</v>
      </c>
      <c r="F45" s="81" t="s">
        <v>519</v>
      </c>
      <c r="G45" s="90"/>
      <c r="H45" s="81">
        <f>+E45-G45</f>
        <v>21134.98</v>
      </c>
      <c r="I45" s="81" t="s">
        <v>518</v>
      </c>
    </row>
    <row r="46" spans="1:9" s="32" customFormat="1" ht="28.9" customHeight="1" x14ac:dyDescent="0.25">
      <c r="A46" s="91" t="s">
        <v>110</v>
      </c>
      <c r="B46" s="156"/>
      <c r="C46" s="156"/>
      <c r="D46" s="166"/>
      <c r="E46" s="35">
        <f>SUM(E45:E45)</f>
        <v>21134.98</v>
      </c>
      <c r="F46" s="35">
        <f t="shared" ref="F46:H46" si="3">SUM(F45:F45)</f>
        <v>0</v>
      </c>
      <c r="G46" s="35">
        <f t="shared" si="3"/>
        <v>0</v>
      </c>
      <c r="H46" s="35">
        <f t="shared" si="3"/>
        <v>21134.98</v>
      </c>
      <c r="I46" s="81"/>
    </row>
    <row r="47" spans="1:9" s="32" customFormat="1" ht="60" hidden="1" customHeight="1" x14ac:dyDescent="0.25">
      <c r="A47" s="36" t="s">
        <v>117</v>
      </c>
      <c r="B47" s="71" t="s">
        <v>120</v>
      </c>
      <c r="C47" s="36">
        <v>6</v>
      </c>
      <c r="D47" s="93">
        <v>44435</v>
      </c>
      <c r="E47" s="37">
        <v>59250</v>
      </c>
      <c r="F47" s="81" t="s">
        <v>519</v>
      </c>
      <c r="G47" s="170">
        <v>59250</v>
      </c>
      <c r="H47" s="81">
        <f>+E47-G47</f>
        <v>0</v>
      </c>
      <c r="I47" s="81" t="s">
        <v>544</v>
      </c>
    </row>
    <row r="48" spans="1:9" s="32" customFormat="1" ht="43.9" hidden="1" customHeight="1" x14ac:dyDescent="0.25">
      <c r="A48" s="36" t="s">
        <v>117</v>
      </c>
      <c r="B48" s="71" t="s">
        <v>120</v>
      </c>
      <c r="C48" s="36">
        <v>7</v>
      </c>
      <c r="D48" s="93">
        <v>44466</v>
      </c>
      <c r="E48" s="37">
        <v>77500</v>
      </c>
      <c r="F48" s="81" t="s">
        <v>519</v>
      </c>
      <c r="G48" s="170">
        <v>77500</v>
      </c>
      <c r="H48" s="81">
        <f>+E48-G48</f>
        <v>0</v>
      </c>
      <c r="I48" s="81" t="s">
        <v>544</v>
      </c>
    </row>
    <row r="49" spans="1:9" s="32" customFormat="1" ht="52.5" customHeight="1" x14ac:dyDescent="0.25">
      <c r="A49" s="36" t="s">
        <v>94</v>
      </c>
      <c r="B49" s="71" t="s">
        <v>121</v>
      </c>
      <c r="C49" s="36">
        <v>13296</v>
      </c>
      <c r="D49" s="93">
        <v>44499</v>
      </c>
      <c r="E49" s="37">
        <v>5616</v>
      </c>
      <c r="F49" s="81" t="s">
        <v>519</v>
      </c>
      <c r="G49" s="170"/>
      <c r="H49" s="81">
        <f>+E49-G49</f>
        <v>5616</v>
      </c>
      <c r="I49" s="81" t="s">
        <v>518</v>
      </c>
    </row>
    <row r="50" spans="1:9" s="32" customFormat="1" ht="60" hidden="1" customHeight="1" x14ac:dyDescent="0.25">
      <c r="A50" s="36" t="s">
        <v>117</v>
      </c>
      <c r="B50" s="71" t="s">
        <v>120</v>
      </c>
      <c r="C50" s="36">
        <v>8</v>
      </c>
      <c r="D50" s="93">
        <v>44508</v>
      </c>
      <c r="E50" s="37">
        <v>36000</v>
      </c>
      <c r="F50" s="81" t="s">
        <v>519</v>
      </c>
      <c r="G50" s="170">
        <v>36000</v>
      </c>
      <c r="H50" s="81">
        <f>+E50-G50</f>
        <v>0</v>
      </c>
      <c r="I50" s="81" t="s">
        <v>544</v>
      </c>
    </row>
    <row r="51" spans="1:9" s="32" customFormat="1" x14ac:dyDescent="0.25">
      <c r="A51" s="91" t="s">
        <v>115</v>
      </c>
      <c r="B51" s="156"/>
      <c r="C51" s="156"/>
      <c r="D51" s="166"/>
      <c r="E51" s="35">
        <f>SUM(E47:E50)</f>
        <v>178366</v>
      </c>
      <c r="F51" s="35">
        <f t="shared" ref="F51:H51" si="4">SUM(F47:F50)</f>
        <v>0</v>
      </c>
      <c r="G51" s="35">
        <f t="shared" si="4"/>
        <v>172750</v>
      </c>
      <c r="H51" s="35">
        <f t="shared" si="4"/>
        <v>5616</v>
      </c>
      <c r="I51" s="81"/>
    </row>
    <row r="52" spans="1:9" s="32" customFormat="1" ht="45" hidden="1" customHeight="1" x14ac:dyDescent="0.25">
      <c r="A52" s="36" t="s">
        <v>125</v>
      </c>
      <c r="B52" s="71" t="s">
        <v>126</v>
      </c>
      <c r="C52" s="36">
        <v>6473</v>
      </c>
      <c r="D52" s="93">
        <v>44565</v>
      </c>
      <c r="E52" s="37">
        <v>4320</v>
      </c>
      <c r="F52" s="81" t="s">
        <v>519</v>
      </c>
      <c r="G52" s="170">
        <v>4320</v>
      </c>
      <c r="H52" s="81">
        <f>+E52-G52</f>
        <v>0</v>
      </c>
      <c r="I52" s="81" t="s">
        <v>544</v>
      </c>
    </row>
    <row r="53" spans="1:9" s="32" customFormat="1" hidden="1" x14ac:dyDescent="0.25">
      <c r="A53" s="91" t="s">
        <v>124</v>
      </c>
      <c r="B53" s="71"/>
      <c r="C53" s="156"/>
      <c r="D53" s="166"/>
      <c r="E53" s="35">
        <f>SUM(E52:E52)</f>
        <v>4320</v>
      </c>
      <c r="F53" s="35">
        <f t="shared" ref="F53:H53" si="5">SUM(F52:F52)</f>
        <v>0</v>
      </c>
      <c r="G53" s="35">
        <f t="shared" si="5"/>
        <v>4320</v>
      </c>
      <c r="H53" s="35">
        <f t="shared" si="5"/>
        <v>0</v>
      </c>
      <c r="I53" s="81"/>
    </row>
    <row r="54" spans="1:9" s="32" customFormat="1" ht="141.75" customHeight="1" x14ac:dyDescent="0.25">
      <c r="A54" s="36" t="s">
        <v>130</v>
      </c>
      <c r="B54" s="71" t="s">
        <v>131</v>
      </c>
      <c r="C54" s="36" t="s">
        <v>132</v>
      </c>
      <c r="D54" s="93">
        <v>43783</v>
      </c>
      <c r="E54" s="37">
        <v>627383.49</v>
      </c>
      <c r="F54" s="81" t="s">
        <v>519</v>
      </c>
      <c r="G54" s="156"/>
      <c r="H54" s="81">
        <f>+E54-G54</f>
        <v>627383.49</v>
      </c>
      <c r="I54" s="81" t="s">
        <v>518</v>
      </c>
    </row>
    <row r="55" spans="1:9" s="32" customFormat="1" x14ac:dyDescent="0.25">
      <c r="A55" s="91" t="s">
        <v>129</v>
      </c>
      <c r="B55" s="156"/>
      <c r="C55" s="36"/>
      <c r="D55" s="93"/>
      <c r="E55" s="35">
        <f>SUM(E54:E54)</f>
        <v>627383.49</v>
      </c>
      <c r="F55" s="35">
        <f t="shared" ref="F55:H55" si="6">SUM(F54:F54)</f>
        <v>0</v>
      </c>
      <c r="G55" s="35">
        <f t="shared" si="6"/>
        <v>0</v>
      </c>
      <c r="H55" s="35">
        <f t="shared" si="6"/>
        <v>627383.49</v>
      </c>
      <c r="I55" s="81"/>
    </row>
    <row r="56" spans="1:9" s="32" customFormat="1" ht="90" hidden="1" customHeight="1" x14ac:dyDescent="0.25">
      <c r="A56" s="36" t="s">
        <v>135</v>
      </c>
      <c r="B56" s="71" t="s">
        <v>136</v>
      </c>
      <c r="C56" s="84">
        <v>412</v>
      </c>
      <c r="D56" s="20">
        <v>44713</v>
      </c>
      <c r="E56" s="37">
        <v>4296.75</v>
      </c>
      <c r="F56" s="81" t="s">
        <v>519</v>
      </c>
      <c r="G56" s="81">
        <v>4296.75</v>
      </c>
      <c r="H56" s="81">
        <f>+E56-G56</f>
        <v>0</v>
      </c>
      <c r="I56" s="81" t="s">
        <v>544</v>
      </c>
    </row>
    <row r="57" spans="1:9" s="1" customFormat="1" hidden="1" x14ac:dyDescent="0.25">
      <c r="A57" s="91" t="s">
        <v>133</v>
      </c>
      <c r="B57" s="156"/>
      <c r="C57" s="113"/>
      <c r="D57" s="166"/>
      <c r="E57" s="35">
        <f>SUM(E56:E56)</f>
        <v>4296.75</v>
      </c>
      <c r="F57" s="35">
        <f t="shared" ref="F57:H57" si="7">SUM(F56:F56)</f>
        <v>0</v>
      </c>
      <c r="G57" s="35">
        <f t="shared" si="7"/>
        <v>4296.75</v>
      </c>
      <c r="H57" s="35">
        <f t="shared" si="7"/>
        <v>0</v>
      </c>
      <c r="I57" s="81"/>
    </row>
    <row r="58" spans="1:9" s="79" customFormat="1" hidden="1" x14ac:dyDescent="0.25">
      <c r="A58" s="36" t="s">
        <v>145</v>
      </c>
      <c r="B58" s="71" t="s">
        <v>146</v>
      </c>
      <c r="C58" s="36" t="s">
        <v>12</v>
      </c>
      <c r="D58" s="93" t="s">
        <v>12</v>
      </c>
      <c r="E58" s="37">
        <f>1305</f>
        <v>1305</v>
      </c>
      <c r="F58" s="81" t="s">
        <v>519</v>
      </c>
      <c r="G58" s="81">
        <v>1305</v>
      </c>
      <c r="H58" s="81">
        <f>+E58-G58</f>
        <v>0</v>
      </c>
      <c r="I58" s="81" t="s">
        <v>544</v>
      </c>
    </row>
    <row r="59" spans="1:9" s="79" customFormat="1" hidden="1" x14ac:dyDescent="0.25">
      <c r="A59" s="91" t="s">
        <v>147</v>
      </c>
      <c r="B59" s="71"/>
      <c r="C59" s="36"/>
      <c r="D59" s="93"/>
      <c r="E59" s="35">
        <f>SUM(E58:E58)</f>
        <v>1305</v>
      </c>
      <c r="F59" s="35">
        <f t="shared" ref="F59:H59" si="8">SUM(F58:F58)</f>
        <v>0</v>
      </c>
      <c r="G59" s="35">
        <f t="shared" si="8"/>
        <v>1305</v>
      </c>
      <c r="H59" s="35">
        <f t="shared" si="8"/>
        <v>0</v>
      </c>
      <c r="I59" s="81"/>
    </row>
    <row r="60" spans="1:9" s="79" customFormat="1" ht="60" hidden="1" customHeight="1" x14ac:dyDescent="0.25">
      <c r="A60" s="36" t="s">
        <v>149</v>
      </c>
      <c r="B60" s="71" t="s">
        <v>151</v>
      </c>
      <c r="C60" s="36" t="s">
        <v>12</v>
      </c>
      <c r="D60" s="36" t="s">
        <v>150</v>
      </c>
      <c r="E60" s="37">
        <v>5650.44</v>
      </c>
      <c r="F60" s="81" t="s">
        <v>519</v>
      </c>
      <c r="G60" s="81">
        <v>5650.44</v>
      </c>
      <c r="H60" s="81">
        <f>+E60-G60</f>
        <v>0</v>
      </c>
      <c r="I60" s="81" t="s">
        <v>544</v>
      </c>
    </row>
    <row r="61" spans="1:9" s="79" customFormat="1" ht="75" hidden="1" customHeight="1" x14ac:dyDescent="0.25">
      <c r="A61" s="36" t="s">
        <v>149</v>
      </c>
      <c r="B61" s="71" t="s">
        <v>154</v>
      </c>
      <c r="C61" s="36" t="s">
        <v>12</v>
      </c>
      <c r="D61" s="93">
        <v>44802</v>
      </c>
      <c r="E61" s="37">
        <v>3173.51</v>
      </c>
      <c r="F61" s="81" t="s">
        <v>519</v>
      </c>
      <c r="G61" s="81">
        <v>3173.51</v>
      </c>
      <c r="H61" s="81">
        <f>+E61-G61</f>
        <v>0</v>
      </c>
      <c r="I61" s="81" t="s">
        <v>544</v>
      </c>
    </row>
    <row r="62" spans="1:9" s="79" customFormat="1" hidden="1" x14ac:dyDescent="0.25">
      <c r="A62" s="91" t="s">
        <v>555</v>
      </c>
      <c r="B62" s="71"/>
      <c r="C62" s="36"/>
      <c r="D62" s="93"/>
      <c r="E62" s="35">
        <f>SUM(E60:E61)</f>
        <v>8823.9500000000007</v>
      </c>
      <c r="F62" s="35">
        <f t="shared" ref="F62:H62" si="9">SUM(F60:F61)</f>
        <v>0</v>
      </c>
      <c r="G62" s="35">
        <f t="shared" si="9"/>
        <v>8823.9500000000007</v>
      </c>
      <c r="H62" s="35">
        <f t="shared" si="9"/>
        <v>0</v>
      </c>
      <c r="I62" s="81"/>
    </row>
    <row r="63" spans="1:9" s="79" customFormat="1" ht="45" hidden="1" customHeight="1" x14ac:dyDescent="0.25">
      <c r="A63" s="36" t="s">
        <v>182</v>
      </c>
      <c r="B63" s="71" t="s">
        <v>184</v>
      </c>
      <c r="C63" s="71" t="s">
        <v>12</v>
      </c>
      <c r="D63" s="157">
        <v>44607</v>
      </c>
      <c r="E63" s="37">
        <v>3000</v>
      </c>
      <c r="F63" s="81" t="s">
        <v>519</v>
      </c>
      <c r="G63" s="81">
        <v>3000</v>
      </c>
      <c r="H63" s="81">
        <f>+E63-G63</f>
        <v>0</v>
      </c>
      <c r="I63" s="81" t="s">
        <v>544</v>
      </c>
    </row>
    <row r="64" spans="1:9" s="79" customFormat="1" hidden="1" x14ac:dyDescent="0.25">
      <c r="A64" s="36" t="s">
        <v>180</v>
      </c>
      <c r="B64" s="71" t="s">
        <v>178</v>
      </c>
      <c r="C64" s="71"/>
      <c r="D64" s="157">
        <v>44630</v>
      </c>
      <c r="E64" s="37">
        <v>2400</v>
      </c>
      <c r="F64" s="81" t="s">
        <v>519</v>
      </c>
      <c r="G64" s="81">
        <v>2400</v>
      </c>
      <c r="H64" s="81">
        <f t="shared" ref="H64:H74" si="10">+E64-G64</f>
        <v>0</v>
      </c>
      <c r="I64" s="81" t="s">
        <v>544</v>
      </c>
    </row>
    <row r="65" spans="1:9" s="79" customFormat="1" ht="45" hidden="1" customHeight="1" x14ac:dyDescent="0.25">
      <c r="A65" s="36" t="s">
        <v>179</v>
      </c>
      <c r="B65" s="71" t="s">
        <v>184</v>
      </c>
      <c r="C65" s="71"/>
      <c r="D65" s="157">
        <v>44718</v>
      </c>
      <c r="E65" s="37">
        <v>4800</v>
      </c>
      <c r="F65" s="81" t="s">
        <v>519</v>
      </c>
      <c r="G65" s="81">
        <v>4800</v>
      </c>
      <c r="H65" s="81">
        <f t="shared" si="10"/>
        <v>0</v>
      </c>
      <c r="I65" s="81" t="s">
        <v>544</v>
      </c>
    </row>
    <row r="66" spans="1:9" s="79" customFormat="1" ht="45" hidden="1" customHeight="1" x14ac:dyDescent="0.25">
      <c r="A66" s="36" t="s">
        <v>180</v>
      </c>
      <c r="B66" s="71" t="s">
        <v>184</v>
      </c>
      <c r="C66" s="71"/>
      <c r="D66" s="157">
        <v>44739</v>
      </c>
      <c r="E66" s="37">
        <v>3000</v>
      </c>
      <c r="F66" s="81" t="s">
        <v>519</v>
      </c>
      <c r="G66" s="81">
        <v>3000</v>
      </c>
      <c r="H66" s="81">
        <f t="shared" si="10"/>
        <v>0</v>
      </c>
      <c r="I66" s="81" t="s">
        <v>544</v>
      </c>
    </row>
    <row r="67" spans="1:9" s="79" customFormat="1" ht="45" hidden="1" customHeight="1" x14ac:dyDescent="0.25">
      <c r="A67" s="36" t="s">
        <v>183</v>
      </c>
      <c r="B67" s="71" t="s">
        <v>184</v>
      </c>
      <c r="C67" s="71"/>
      <c r="D67" s="157">
        <v>44781</v>
      </c>
      <c r="E67" s="37">
        <v>4800</v>
      </c>
      <c r="F67" s="81" t="s">
        <v>519</v>
      </c>
      <c r="G67" s="81">
        <v>4800</v>
      </c>
      <c r="H67" s="81">
        <f t="shared" si="10"/>
        <v>0</v>
      </c>
      <c r="I67" s="81" t="s">
        <v>544</v>
      </c>
    </row>
    <row r="68" spans="1:9" s="79" customFormat="1" ht="45" hidden="1" customHeight="1" x14ac:dyDescent="0.25">
      <c r="A68" s="36" t="s">
        <v>173</v>
      </c>
      <c r="B68" s="71" t="s">
        <v>174</v>
      </c>
      <c r="C68" s="36">
        <v>8546</v>
      </c>
      <c r="D68" s="93">
        <v>44797</v>
      </c>
      <c r="E68" s="37">
        <v>3360</v>
      </c>
      <c r="F68" s="81" t="s">
        <v>519</v>
      </c>
      <c r="G68" s="81">
        <v>3360</v>
      </c>
      <c r="H68" s="81">
        <f t="shared" si="10"/>
        <v>0</v>
      </c>
      <c r="I68" s="81" t="s">
        <v>544</v>
      </c>
    </row>
    <row r="69" spans="1:9" s="79" customFormat="1" ht="45" hidden="1" customHeight="1" x14ac:dyDescent="0.25">
      <c r="A69" s="36" t="s">
        <v>138</v>
      </c>
      <c r="B69" s="121" t="s">
        <v>162</v>
      </c>
      <c r="C69" s="71" t="s">
        <v>161</v>
      </c>
      <c r="D69" s="158">
        <v>44805</v>
      </c>
      <c r="E69" s="37">
        <v>5070</v>
      </c>
      <c r="F69" s="81" t="s">
        <v>519</v>
      </c>
      <c r="G69" s="81">
        <v>5070</v>
      </c>
      <c r="H69" s="81">
        <f t="shared" si="10"/>
        <v>0</v>
      </c>
      <c r="I69" s="81" t="s">
        <v>544</v>
      </c>
    </row>
    <row r="70" spans="1:9" s="79" customFormat="1" ht="45" customHeight="1" x14ac:dyDescent="0.25">
      <c r="A70" s="36" t="s">
        <v>169</v>
      </c>
      <c r="B70" s="71" t="s">
        <v>170</v>
      </c>
      <c r="C70" s="36">
        <v>8665</v>
      </c>
      <c r="D70" s="93">
        <v>44806</v>
      </c>
      <c r="E70" s="37">
        <v>3000</v>
      </c>
      <c r="F70" s="81" t="s">
        <v>519</v>
      </c>
      <c r="G70" s="80"/>
      <c r="H70" s="81">
        <f t="shared" si="10"/>
        <v>3000</v>
      </c>
      <c r="I70" s="81" t="s">
        <v>518</v>
      </c>
    </row>
    <row r="71" spans="1:9" s="79" customFormat="1" ht="75" hidden="1" customHeight="1" x14ac:dyDescent="0.25">
      <c r="A71" s="36" t="s">
        <v>149</v>
      </c>
      <c r="B71" s="71" t="s">
        <v>166</v>
      </c>
      <c r="C71" s="86" t="s">
        <v>165</v>
      </c>
      <c r="D71" s="20">
        <v>44806</v>
      </c>
      <c r="E71" s="37">
        <v>3173.51</v>
      </c>
      <c r="F71" s="81" t="s">
        <v>519</v>
      </c>
      <c r="G71" s="81">
        <v>3173.51</v>
      </c>
      <c r="H71" s="81">
        <f t="shared" si="10"/>
        <v>0</v>
      </c>
      <c r="I71" s="81" t="s">
        <v>544</v>
      </c>
    </row>
    <row r="72" spans="1:9" s="79" customFormat="1" ht="45" hidden="1" customHeight="1" x14ac:dyDescent="0.25">
      <c r="A72" s="36" t="s">
        <v>138</v>
      </c>
      <c r="B72" s="71" t="s">
        <v>162</v>
      </c>
      <c r="C72" s="36" t="s">
        <v>163</v>
      </c>
      <c r="D72" s="20">
        <v>44812</v>
      </c>
      <c r="E72" s="37">
        <v>5070</v>
      </c>
      <c r="F72" s="81" t="s">
        <v>519</v>
      </c>
      <c r="G72" s="81">
        <v>5070</v>
      </c>
      <c r="H72" s="81">
        <f t="shared" si="10"/>
        <v>0</v>
      </c>
      <c r="I72" s="81" t="s">
        <v>544</v>
      </c>
    </row>
    <row r="73" spans="1:9" s="79" customFormat="1" ht="45" customHeight="1" x14ac:dyDescent="0.25">
      <c r="A73" s="36" t="s">
        <v>171</v>
      </c>
      <c r="B73" s="71" t="s">
        <v>172</v>
      </c>
      <c r="C73" s="36">
        <v>8738</v>
      </c>
      <c r="D73" s="93">
        <v>44816</v>
      </c>
      <c r="E73" s="37">
        <v>4800</v>
      </c>
      <c r="F73" s="81" t="s">
        <v>519</v>
      </c>
      <c r="G73" s="80"/>
      <c r="H73" s="81">
        <f t="shared" si="10"/>
        <v>4800</v>
      </c>
      <c r="I73" s="81" t="s">
        <v>518</v>
      </c>
    </row>
    <row r="74" spans="1:9" s="79" customFormat="1" ht="45" hidden="1" customHeight="1" x14ac:dyDescent="0.25">
      <c r="A74" s="36" t="s">
        <v>181</v>
      </c>
      <c r="B74" s="71" t="s">
        <v>184</v>
      </c>
      <c r="C74" s="71"/>
      <c r="D74" s="157">
        <v>44833</v>
      </c>
      <c r="E74" s="37">
        <v>4800</v>
      </c>
      <c r="F74" s="81" t="s">
        <v>519</v>
      </c>
      <c r="G74" s="81">
        <v>4800</v>
      </c>
      <c r="H74" s="81">
        <f t="shared" si="10"/>
        <v>0</v>
      </c>
      <c r="I74" s="81" t="s">
        <v>544</v>
      </c>
    </row>
    <row r="75" spans="1:9" s="79" customFormat="1" x14ac:dyDescent="0.25">
      <c r="A75" s="91" t="s">
        <v>156</v>
      </c>
      <c r="B75" s="71"/>
      <c r="C75" s="36"/>
      <c r="D75" s="157"/>
      <c r="E75" s="35">
        <f>SUM(E63:E74)</f>
        <v>47273.51</v>
      </c>
      <c r="F75" s="35">
        <f t="shared" ref="F75:H75" si="11">SUM(F63:F74)</f>
        <v>0</v>
      </c>
      <c r="G75" s="35">
        <f t="shared" si="11"/>
        <v>39473.51</v>
      </c>
      <c r="H75" s="35">
        <f t="shared" si="11"/>
        <v>7800</v>
      </c>
      <c r="I75" s="81"/>
    </row>
    <row r="76" spans="1:9" s="79" customFormat="1" ht="45" hidden="1" customHeight="1" x14ac:dyDescent="0.25">
      <c r="A76" s="36" t="s">
        <v>158</v>
      </c>
      <c r="B76" s="71" t="s">
        <v>187</v>
      </c>
      <c r="C76" s="36" t="s">
        <v>186</v>
      </c>
      <c r="D76" s="159">
        <v>44837</v>
      </c>
      <c r="E76" s="37">
        <v>90000</v>
      </c>
      <c r="F76" s="81" t="s">
        <v>519</v>
      </c>
      <c r="G76" s="81">
        <v>90000</v>
      </c>
      <c r="H76" s="81">
        <f t="shared" ref="H76:H97" si="12">+E76-G76</f>
        <v>0</v>
      </c>
      <c r="I76" s="81" t="s">
        <v>544</v>
      </c>
    </row>
    <row r="77" spans="1:9" s="79" customFormat="1" ht="45" customHeight="1" x14ac:dyDescent="0.25">
      <c r="A77" s="36" t="s">
        <v>192</v>
      </c>
      <c r="B77" s="71" t="s">
        <v>193</v>
      </c>
      <c r="C77" s="36">
        <v>135133</v>
      </c>
      <c r="D77" s="157">
        <v>44840</v>
      </c>
      <c r="E77" s="37">
        <v>2400</v>
      </c>
      <c r="F77" s="81" t="s">
        <v>519</v>
      </c>
      <c r="G77" s="80"/>
      <c r="H77" s="81">
        <f t="shared" si="12"/>
        <v>2400</v>
      </c>
      <c r="I77" s="81" t="s">
        <v>518</v>
      </c>
    </row>
    <row r="78" spans="1:9" s="79" customFormat="1" ht="60" hidden="1" customHeight="1" x14ac:dyDescent="0.25">
      <c r="A78" s="36" t="s">
        <v>219</v>
      </c>
      <c r="B78" s="71" t="s">
        <v>220</v>
      </c>
      <c r="C78" s="36" t="s">
        <v>218</v>
      </c>
      <c r="D78" s="159">
        <v>44840</v>
      </c>
      <c r="E78" s="37">
        <v>7080</v>
      </c>
      <c r="F78" s="81" t="s">
        <v>519</v>
      </c>
      <c r="G78" s="81">
        <v>7080</v>
      </c>
      <c r="H78" s="81">
        <f t="shared" si="12"/>
        <v>0</v>
      </c>
      <c r="I78" s="81" t="s">
        <v>544</v>
      </c>
    </row>
    <row r="79" spans="1:9" s="79" customFormat="1" ht="105" hidden="1" customHeight="1" x14ac:dyDescent="0.25">
      <c r="A79" s="36" t="s">
        <v>149</v>
      </c>
      <c r="B79" s="71" t="s">
        <v>189</v>
      </c>
      <c r="C79" s="36" t="s">
        <v>188</v>
      </c>
      <c r="D79" s="159">
        <v>44844</v>
      </c>
      <c r="E79" s="37">
        <f>2123.67+3173.51+5015.24</f>
        <v>10312.42</v>
      </c>
      <c r="F79" s="81" t="s">
        <v>519</v>
      </c>
      <c r="G79" s="81">
        <v>10312.42</v>
      </c>
      <c r="H79" s="81">
        <f t="shared" si="12"/>
        <v>0</v>
      </c>
      <c r="I79" s="81" t="s">
        <v>544</v>
      </c>
    </row>
    <row r="80" spans="1:9" s="79" customFormat="1" ht="66.75" customHeight="1" x14ac:dyDescent="0.25">
      <c r="A80" s="36" t="s">
        <v>149</v>
      </c>
      <c r="B80" s="71" t="s">
        <v>191</v>
      </c>
      <c r="C80" s="36" t="s">
        <v>190</v>
      </c>
      <c r="D80" s="157">
        <v>44844</v>
      </c>
      <c r="E80" s="37">
        <v>8170.75</v>
      </c>
      <c r="F80" s="81" t="s">
        <v>519</v>
      </c>
      <c r="G80" s="80"/>
      <c r="H80" s="81">
        <f>+E80-G80</f>
        <v>8170.75</v>
      </c>
      <c r="I80" s="81" t="s">
        <v>518</v>
      </c>
    </row>
    <row r="81" spans="1:9" s="79" customFormat="1" ht="73.5" hidden="1" customHeight="1" x14ac:dyDescent="0.25">
      <c r="A81" s="36" t="s">
        <v>231</v>
      </c>
      <c r="B81" s="71" t="s">
        <v>232</v>
      </c>
      <c r="C81" s="36" t="s">
        <v>682</v>
      </c>
      <c r="D81" s="157">
        <v>44845</v>
      </c>
      <c r="E81" s="37">
        <v>52558.5</v>
      </c>
      <c r="F81" s="81" t="s">
        <v>519</v>
      </c>
      <c r="G81" s="81">
        <v>52558.5</v>
      </c>
      <c r="H81" s="81">
        <f t="shared" si="12"/>
        <v>0</v>
      </c>
      <c r="I81" s="81" t="s">
        <v>544</v>
      </c>
    </row>
    <row r="82" spans="1:9" s="79" customFormat="1" ht="45" customHeight="1" x14ac:dyDescent="0.25">
      <c r="A82" s="36" t="s">
        <v>195</v>
      </c>
      <c r="B82" s="71" t="s">
        <v>194</v>
      </c>
      <c r="C82" s="36">
        <v>135180</v>
      </c>
      <c r="D82" s="157">
        <v>44845</v>
      </c>
      <c r="E82" s="37">
        <v>28800</v>
      </c>
      <c r="F82" s="81" t="s">
        <v>519</v>
      </c>
      <c r="G82" s="80"/>
      <c r="H82" s="81">
        <f t="shared" si="12"/>
        <v>28800</v>
      </c>
      <c r="I82" s="81" t="s">
        <v>518</v>
      </c>
    </row>
    <row r="83" spans="1:9" s="79" customFormat="1" ht="47.25" hidden="1" customHeight="1" x14ac:dyDescent="0.25">
      <c r="A83" s="36" t="s">
        <v>196</v>
      </c>
      <c r="B83" s="71" t="s">
        <v>197</v>
      </c>
      <c r="C83" s="36">
        <v>135181</v>
      </c>
      <c r="D83" s="157">
        <v>44846</v>
      </c>
      <c r="E83" s="37">
        <v>2100</v>
      </c>
      <c r="F83" s="81" t="s">
        <v>519</v>
      </c>
      <c r="G83" s="81">
        <v>2100</v>
      </c>
      <c r="H83" s="81">
        <f t="shared" si="12"/>
        <v>0</v>
      </c>
      <c r="I83" s="81" t="s">
        <v>544</v>
      </c>
    </row>
    <row r="84" spans="1:9" s="79" customFormat="1" ht="45" customHeight="1" x14ac:dyDescent="0.25">
      <c r="A84" s="36" t="s">
        <v>198</v>
      </c>
      <c r="B84" s="71" t="s">
        <v>199</v>
      </c>
      <c r="C84" s="36">
        <v>135221</v>
      </c>
      <c r="D84" s="157">
        <v>44848</v>
      </c>
      <c r="E84" s="37">
        <v>4800</v>
      </c>
      <c r="F84" s="81" t="s">
        <v>519</v>
      </c>
      <c r="G84" s="80"/>
      <c r="H84" s="81">
        <f t="shared" si="12"/>
        <v>4800</v>
      </c>
      <c r="I84" s="81" t="s">
        <v>518</v>
      </c>
    </row>
    <row r="85" spans="1:9" s="79" customFormat="1" ht="60" hidden="1" customHeight="1" x14ac:dyDescent="0.25">
      <c r="A85" s="36" t="s">
        <v>202</v>
      </c>
      <c r="B85" s="71" t="s">
        <v>203</v>
      </c>
      <c r="C85" s="71" t="s">
        <v>201</v>
      </c>
      <c r="D85" s="159">
        <v>44853</v>
      </c>
      <c r="E85" s="37">
        <v>3540</v>
      </c>
      <c r="F85" s="81" t="s">
        <v>519</v>
      </c>
      <c r="G85" s="81">
        <v>3540</v>
      </c>
      <c r="H85" s="81">
        <f t="shared" si="12"/>
        <v>0</v>
      </c>
      <c r="I85" s="81" t="s">
        <v>544</v>
      </c>
    </row>
    <row r="86" spans="1:9" s="79" customFormat="1" ht="45" hidden="1" customHeight="1" x14ac:dyDescent="0.25">
      <c r="A86" s="36" t="s">
        <v>205</v>
      </c>
      <c r="B86" s="71" t="s">
        <v>206</v>
      </c>
      <c r="C86" s="36" t="s">
        <v>204</v>
      </c>
      <c r="D86" s="159">
        <v>44853</v>
      </c>
      <c r="E86" s="37">
        <v>4688725.07</v>
      </c>
      <c r="F86" s="81" t="s">
        <v>519</v>
      </c>
      <c r="G86" s="81">
        <v>4688725.07</v>
      </c>
      <c r="H86" s="81">
        <f t="shared" si="12"/>
        <v>0</v>
      </c>
      <c r="I86" s="81" t="s">
        <v>544</v>
      </c>
    </row>
    <row r="87" spans="1:9" s="79" customFormat="1" ht="45" customHeight="1" x14ac:dyDescent="0.25">
      <c r="A87" s="36" t="s">
        <v>214</v>
      </c>
      <c r="B87" s="71" t="s">
        <v>215</v>
      </c>
      <c r="C87" s="36">
        <v>135278</v>
      </c>
      <c r="D87" s="157">
        <v>44854</v>
      </c>
      <c r="E87" s="37">
        <v>3750</v>
      </c>
      <c r="F87" s="81" t="s">
        <v>519</v>
      </c>
      <c r="G87" s="80"/>
      <c r="H87" s="81">
        <f t="shared" si="12"/>
        <v>3750</v>
      </c>
      <c r="I87" s="81" t="s">
        <v>518</v>
      </c>
    </row>
    <row r="88" spans="1:9" s="79" customFormat="1" ht="30" hidden="1" customHeight="1" x14ac:dyDescent="0.25">
      <c r="A88" s="36" t="s">
        <v>152</v>
      </c>
      <c r="B88" s="71" t="s">
        <v>153</v>
      </c>
      <c r="C88" s="36" t="s">
        <v>211</v>
      </c>
      <c r="D88" s="159">
        <v>44854</v>
      </c>
      <c r="E88" s="37">
        <v>8443</v>
      </c>
      <c r="F88" s="81" t="s">
        <v>519</v>
      </c>
      <c r="G88" s="81">
        <v>8443</v>
      </c>
      <c r="H88" s="81">
        <f t="shared" si="12"/>
        <v>0</v>
      </c>
      <c r="I88" s="81" t="s">
        <v>544</v>
      </c>
    </row>
    <row r="89" spans="1:9" s="79" customFormat="1" ht="45" hidden="1" customHeight="1" x14ac:dyDescent="0.25">
      <c r="A89" s="36" t="s">
        <v>210</v>
      </c>
      <c r="B89" s="71" t="s">
        <v>206</v>
      </c>
      <c r="C89" s="36" t="s">
        <v>209</v>
      </c>
      <c r="D89" s="159">
        <v>44855</v>
      </c>
      <c r="E89" s="37">
        <v>592127.77</v>
      </c>
      <c r="F89" s="81" t="s">
        <v>519</v>
      </c>
      <c r="G89" s="81">
        <v>592127.77</v>
      </c>
      <c r="H89" s="81">
        <f t="shared" si="12"/>
        <v>0</v>
      </c>
      <c r="I89" s="81" t="s">
        <v>544</v>
      </c>
    </row>
    <row r="90" spans="1:9" s="79" customFormat="1" ht="45" hidden="1" customHeight="1" x14ac:dyDescent="0.25">
      <c r="A90" s="36" t="s">
        <v>208</v>
      </c>
      <c r="B90" s="71" t="s">
        <v>206</v>
      </c>
      <c r="C90" s="36" t="s">
        <v>207</v>
      </c>
      <c r="D90" s="159">
        <v>44855</v>
      </c>
      <c r="E90" s="37">
        <v>226363.76</v>
      </c>
      <c r="F90" s="81" t="s">
        <v>519</v>
      </c>
      <c r="G90" s="81">
        <v>226363.76</v>
      </c>
      <c r="H90" s="81">
        <f t="shared" si="12"/>
        <v>0</v>
      </c>
      <c r="I90" s="81" t="s">
        <v>544</v>
      </c>
    </row>
    <row r="91" spans="1:9" s="79" customFormat="1" ht="48.75" hidden="1" customHeight="1" x14ac:dyDescent="0.25">
      <c r="A91" s="36" t="s">
        <v>212</v>
      </c>
      <c r="B91" s="71" t="s">
        <v>213</v>
      </c>
      <c r="C91" s="36">
        <v>135328</v>
      </c>
      <c r="D91" s="157">
        <v>44858</v>
      </c>
      <c r="E91" s="37">
        <v>3000</v>
      </c>
      <c r="F91" s="81" t="s">
        <v>519</v>
      </c>
      <c r="G91" s="81">
        <v>3000</v>
      </c>
      <c r="H91" s="81">
        <f t="shared" si="12"/>
        <v>0</v>
      </c>
      <c r="I91" s="81" t="s">
        <v>544</v>
      </c>
    </row>
    <row r="92" spans="1:9" s="79" customFormat="1" ht="55.9" hidden="1" customHeight="1" x14ac:dyDescent="0.25">
      <c r="A92" s="36" t="s">
        <v>164</v>
      </c>
      <c r="B92" s="71" t="s">
        <v>217</v>
      </c>
      <c r="C92" s="36">
        <v>399</v>
      </c>
      <c r="D92" s="157">
        <v>44860</v>
      </c>
      <c r="E92" s="37">
        <v>7500</v>
      </c>
      <c r="F92" s="81" t="s">
        <v>519</v>
      </c>
      <c r="G92" s="81">
        <v>7500</v>
      </c>
      <c r="H92" s="81">
        <f t="shared" si="12"/>
        <v>0</v>
      </c>
      <c r="I92" s="81" t="s">
        <v>544</v>
      </c>
    </row>
    <row r="93" spans="1:9" s="79" customFormat="1" ht="55.9" hidden="1" customHeight="1" x14ac:dyDescent="0.25">
      <c r="A93" s="36" t="s">
        <v>157</v>
      </c>
      <c r="B93" s="71" t="s">
        <v>223</v>
      </c>
      <c r="C93" s="71" t="s">
        <v>222</v>
      </c>
      <c r="D93" s="159">
        <v>44865</v>
      </c>
      <c r="E93" s="37">
        <v>131924</v>
      </c>
      <c r="F93" s="81" t="s">
        <v>519</v>
      </c>
      <c r="G93" s="81">
        <v>131924</v>
      </c>
      <c r="H93" s="81">
        <f t="shared" si="12"/>
        <v>0</v>
      </c>
      <c r="I93" s="81" t="s">
        <v>544</v>
      </c>
    </row>
    <row r="94" spans="1:9" s="79" customFormat="1" ht="55.9" hidden="1" customHeight="1" x14ac:dyDescent="0.25">
      <c r="A94" s="36" t="s">
        <v>158</v>
      </c>
      <c r="B94" s="71" t="s">
        <v>159</v>
      </c>
      <c r="C94" s="71" t="s">
        <v>225</v>
      </c>
      <c r="D94" s="159">
        <v>44865</v>
      </c>
      <c r="E94" s="37">
        <v>90000</v>
      </c>
      <c r="F94" s="81" t="s">
        <v>519</v>
      </c>
      <c r="G94" s="81">
        <v>90000</v>
      </c>
      <c r="H94" s="81">
        <f t="shared" si="12"/>
        <v>0</v>
      </c>
      <c r="I94" s="81" t="s">
        <v>544</v>
      </c>
    </row>
    <row r="95" spans="1:9" s="79" customFormat="1" ht="55.9" hidden="1" customHeight="1" x14ac:dyDescent="0.25">
      <c r="A95" s="36" t="s">
        <v>158</v>
      </c>
      <c r="B95" s="71" t="s">
        <v>159</v>
      </c>
      <c r="C95" s="71" t="s">
        <v>224</v>
      </c>
      <c r="D95" s="159">
        <v>44865</v>
      </c>
      <c r="E95" s="37">
        <v>116800</v>
      </c>
      <c r="F95" s="81" t="s">
        <v>519</v>
      </c>
      <c r="G95" s="81">
        <v>116800</v>
      </c>
      <c r="H95" s="81">
        <f t="shared" si="12"/>
        <v>0</v>
      </c>
      <c r="I95" s="81" t="s">
        <v>544</v>
      </c>
    </row>
    <row r="96" spans="1:9" s="79" customFormat="1" ht="45" hidden="1" customHeight="1" x14ac:dyDescent="0.25">
      <c r="A96" s="36" t="s">
        <v>226</v>
      </c>
      <c r="B96" s="71" t="s">
        <v>227</v>
      </c>
      <c r="C96" s="36">
        <v>134972</v>
      </c>
      <c r="D96" s="157">
        <v>44865</v>
      </c>
      <c r="E96" s="37">
        <v>4800</v>
      </c>
      <c r="F96" s="81" t="s">
        <v>519</v>
      </c>
      <c r="G96" s="81">
        <v>4800</v>
      </c>
      <c r="H96" s="81">
        <f t="shared" si="12"/>
        <v>0</v>
      </c>
      <c r="I96" s="81" t="s">
        <v>544</v>
      </c>
    </row>
    <row r="97" spans="1:9" s="79" customFormat="1" ht="60" hidden="1" customHeight="1" x14ac:dyDescent="0.25">
      <c r="A97" s="36" t="s">
        <v>228</v>
      </c>
      <c r="B97" s="71" t="s">
        <v>229</v>
      </c>
      <c r="C97" s="36">
        <v>134976</v>
      </c>
      <c r="D97" s="157">
        <v>44865</v>
      </c>
      <c r="E97" s="37">
        <v>2400</v>
      </c>
      <c r="F97" s="81" t="s">
        <v>519</v>
      </c>
      <c r="G97" s="81">
        <v>2400</v>
      </c>
      <c r="H97" s="81">
        <f t="shared" si="12"/>
        <v>0</v>
      </c>
      <c r="I97" s="81" t="s">
        <v>544</v>
      </c>
    </row>
    <row r="98" spans="1:9" s="79" customFormat="1" x14ac:dyDescent="0.25">
      <c r="A98" s="91" t="s">
        <v>185</v>
      </c>
      <c r="B98" s="71"/>
      <c r="C98" s="36"/>
      <c r="D98" s="157"/>
      <c r="E98" s="35">
        <f>SUM(E76:E97)</f>
        <v>6085595.2699999996</v>
      </c>
      <c r="F98" s="35">
        <f t="shared" ref="F98:G98" si="13">SUM(F76:F97)</f>
        <v>0</v>
      </c>
      <c r="G98" s="35">
        <f t="shared" si="13"/>
        <v>6037674.5199999996</v>
      </c>
      <c r="H98" s="35">
        <f>SUM(H76:H97)</f>
        <v>47920.75</v>
      </c>
      <c r="I98" s="81"/>
    </row>
    <row r="99" spans="1:9" s="79" customFormat="1" ht="60" hidden="1" customHeight="1" x14ac:dyDescent="0.25">
      <c r="A99" s="36" t="s">
        <v>329</v>
      </c>
      <c r="B99" s="121" t="s">
        <v>330</v>
      </c>
      <c r="C99" s="36" t="s">
        <v>683</v>
      </c>
      <c r="D99" s="160">
        <v>44439</v>
      </c>
      <c r="E99" s="37">
        <f>18687.6-5256.42</f>
        <v>13431.179999999998</v>
      </c>
      <c r="F99" s="81" t="s">
        <v>519</v>
      </c>
      <c r="G99" s="81">
        <v>13431.18</v>
      </c>
      <c r="H99" s="81">
        <f t="shared" ref="H99:H130" si="14">+E99-G99</f>
        <v>0</v>
      </c>
      <c r="I99" s="81" t="s">
        <v>544</v>
      </c>
    </row>
    <row r="100" spans="1:9" s="79" customFormat="1" ht="30" hidden="1" customHeight="1" x14ac:dyDescent="0.25">
      <c r="A100" s="36" t="s">
        <v>295</v>
      </c>
      <c r="B100" s="121" t="s">
        <v>296</v>
      </c>
      <c r="C100" s="36" t="s">
        <v>294</v>
      </c>
      <c r="D100" s="158">
        <v>44824</v>
      </c>
      <c r="E100" s="37">
        <v>24000</v>
      </c>
      <c r="F100" s="81" t="s">
        <v>519</v>
      </c>
      <c r="G100" s="81">
        <v>24000</v>
      </c>
      <c r="H100" s="81">
        <f t="shared" si="14"/>
        <v>0</v>
      </c>
      <c r="I100" s="81" t="s">
        <v>544</v>
      </c>
    </row>
    <row r="101" spans="1:9" s="79" customFormat="1" ht="30" hidden="1" customHeight="1" x14ac:dyDescent="0.25">
      <c r="A101" s="36" t="s">
        <v>137</v>
      </c>
      <c r="B101" s="121" t="s">
        <v>148</v>
      </c>
      <c r="C101" s="71" t="s">
        <v>200</v>
      </c>
      <c r="D101" s="161">
        <v>44837</v>
      </c>
      <c r="E101" s="37">
        <v>4086</v>
      </c>
      <c r="F101" s="81" t="s">
        <v>519</v>
      </c>
      <c r="G101" s="81">
        <v>4086</v>
      </c>
      <c r="H101" s="81">
        <f t="shared" si="14"/>
        <v>0</v>
      </c>
      <c r="I101" s="81" t="s">
        <v>544</v>
      </c>
    </row>
    <row r="102" spans="1:9" s="79" customFormat="1" ht="60" customHeight="1" x14ac:dyDescent="0.25">
      <c r="A102" s="36" t="s">
        <v>168</v>
      </c>
      <c r="B102" s="71" t="s">
        <v>386</v>
      </c>
      <c r="C102" s="36" t="s">
        <v>385</v>
      </c>
      <c r="D102" s="157">
        <v>44831</v>
      </c>
      <c r="E102" s="37">
        <v>3000</v>
      </c>
      <c r="F102" s="81" t="s">
        <v>519</v>
      </c>
      <c r="G102" s="80"/>
      <c r="H102" s="81">
        <f t="shared" si="14"/>
        <v>3000</v>
      </c>
      <c r="I102" s="81" t="s">
        <v>518</v>
      </c>
    </row>
    <row r="103" spans="1:9" s="79" customFormat="1" ht="30" hidden="1" customHeight="1" x14ac:dyDescent="0.25">
      <c r="A103" s="36" t="s">
        <v>137</v>
      </c>
      <c r="B103" s="121" t="s">
        <v>148</v>
      </c>
      <c r="C103" s="71" t="s">
        <v>234</v>
      </c>
      <c r="D103" s="161">
        <v>44866</v>
      </c>
      <c r="E103" s="37">
        <v>4307</v>
      </c>
      <c r="F103" s="81" t="s">
        <v>519</v>
      </c>
      <c r="G103" s="81">
        <v>4307</v>
      </c>
      <c r="H103" s="81">
        <f t="shared" si="14"/>
        <v>0</v>
      </c>
      <c r="I103" s="81" t="s">
        <v>544</v>
      </c>
    </row>
    <row r="104" spans="1:9" s="79" customFormat="1" ht="45" hidden="1" customHeight="1" x14ac:dyDescent="0.25">
      <c r="A104" s="155" t="s">
        <v>144</v>
      </c>
      <c r="B104" s="121" t="s">
        <v>251</v>
      </c>
      <c r="C104" s="71" t="s">
        <v>249</v>
      </c>
      <c r="D104" s="161">
        <v>44837</v>
      </c>
      <c r="E104" s="37">
        <v>4584</v>
      </c>
      <c r="F104" s="81" t="s">
        <v>519</v>
      </c>
      <c r="G104" s="81">
        <v>4584</v>
      </c>
      <c r="H104" s="81">
        <f t="shared" si="14"/>
        <v>0</v>
      </c>
      <c r="I104" s="81" t="s">
        <v>544</v>
      </c>
    </row>
    <row r="105" spans="1:9" s="79" customFormat="1" ht="45" hidden="1" customHeight="1" x14ac:dyDescent="0.25">
      <c r="A105" s="36" t="s">
        <v>144</v>
      </c>
      <c r="B105" s="121" t="s">
        <v>251</v>
      </c>
      <c r="C105" s="71" t="s">
        <v>250</v>
      </c>
      <c r="D105" s="161">
        <v>44837</v>
      </c>
      <c r="E105" s="37">
        <v>1528</v>
      </c>
      <c r="F105" s="81" t="s">
        <v>519</v>
      </c>
      <c r="G105" s="81">
        <v>1528</v>
      </c>
      <c r="H105" s="81">
        <f t="shared" si="14"/>
        <v>0</v>
      </c>
      <c r="I105" s="81" t="s">
        <v>544</v>
      </c>
    </row>
    <row r="106" spans="1:9" s="79" customFormat="1" ht="45" hidden="1" customHeight="1" x14ac:dyDescent="0.25">
      <c r="A106" s="155" t="s">
        <v>144</v>
      </c>
      <c r="B106" s="121" t="s">
        <v>251</v>
      </c>
      <c r="C106" s="71" t="s">
        <v>252</v>
      </c>
      <c r="D106" s="161">
        <v>44837</v>
      </c>
      <c r="E106" s="37">
        <v>4584</v>
      </c>
      <c r="F106" s="81" t="s">
        <v>519</v>
      </c>
      <c r="G106" s="81">
        <v>4584</v>
      </c>
      <c r="H106" s="81">
        <f t="shared" si="14"/>
        <v>0</v>
      </c>
      <c r="I106" s="81" t="s">
        <v>544</v>
      </c>
    </row>
    <row r="107" spans="1:9" s="79" customFormat="1" ht="45" hidden="1" customHeight="1" x14ac:dyDescent="0.25">
      <c r="A107" s="155" t="s">
        <v>144</v>
      </c>
      <c r="B107" s="121" t="s">
        <v>253</v>
      </c>
      <c r="C107" s="36">
        <v>106684</v>
      </c>
      <c r="D107" s="162">
        <v>44866</v>
      </c>
      <c r="E107" s="37">
        <v>4584</v>
      </c>
      <c r="F107" s="81" t="s">
        <v>519</v>
      </c>
      <c r="G107" s="81">
        <v>4584</v>
      </c>
      <c r="H107" s="81">
        <f t="shared" si="14"/>
        <v>0</v>
      </c>
      <c r="I107" s="81" t="s">
        <v>544</v>
      </c>
    </row>
    <row r="108" spans="1:9" s="79" customFormat="1" ht="45" hidden="1" customHeight="1" x14ac:dyDescent="0.25">
      <c r="A108" s="36" t="s">
        <v>144</v>
      </c>
      <c r="B108" s="121" t="s">
        <v>253</v>
      </c>
      <c r="C108" s="36">
        <v>106685</v>
      </c>
      <c r="D108" s="162">
        <v>44866</v>
      </c>
      <c r="E108" s="37">
        <v>1528</v>
      </c>
      <c r="F108" s="81" t="s">
        <v>519</v>
      </c>
      <c r="G108" s="81">
        <v>1528</v>
      </c>
      <c r="H108" s="81">
        <f t="shared" si="14"/>
        <v>0</v>
      </c>
      <c r="I108" s="81" t="s">
        <v>544</v>
      </c>
    </row>
    <row r="109" spans="1:9" s="79" customFormat="1" ht="45" hidden="1" customHeight="1" x14ac:dyDescent="0.25">
      <c r="A109" s="155" t="s">
        <v>144</v>
      </c>
      <c r="B109" s="121" t="s">
        <v>253</v>
      </c>
      <c r="C109" s="36">
        <v>106689</v>
      </c>
      <c r="D109" s="162">
        <v>44866</v>
      </c>
      <c r="E109" s="37">
        <v>4584</v>
      </c>
      <c r="F109" s="81" t="s">
        <v>519</v>
      </c>
      <c r="G109" s="81">
        <v>4584</v>
      </c>
      <c r="H109" s="81">
        <f t="shared" si="14"/>
        <v>0</v>
      </c>
      <c r="I109" s="81" t="s">
        <v>544</v>
      </c>
    </row>
    <row r="110" spans="1:9" s="79" customFormat="1" ht="75" hidden="1" customHeight="1" x14ac:dyDescent="0.25">
      <c r="A110" s="36" t="s">
        <v>323</v>
      </c>
      <c r="B110" s="6" t="s">
        <v>324</v>
      </c>
      <c r="C110" s="36" t="s">
        <v>370</v>
      </c>
      <c r="D110" s="20">
        <v>44866</v>
      </c>
      <c r="E110" s="37">
        <v>13794.35</v>
      </c>
      <c r="F110" s="81" t="s">
        <v>519</v>
      </c>
      <c r="G110" s="81">
        <v>13794.35</v>
      </c>
      <c r="H110" s="81">
        <f t="shared" si="14"/>
        <v>0</v>
      </c>
      <c r="I110" s="81" t="s">
        <v>544</v>
      </c>
    </row>
    <row r="111" spans="1:9" s="79" customFormat="1" ht="60" hidden="1" customHeight="1" x14ac:dyDescent="0.25">
      <c r="A111" s="36" t="s">
        <v>167</v>
      </c>
      <c r="B111" s="71" t="s">
        <v>362</v>
      </c>
      <c r="C111" s="36" t="s">
        <v>363</v>
      </c>
      <c r="D111" s="159">
        <v>44867</v>
      </c>
      <c r="E111" s="37">
        <v>23065.98</v>
      </c>
      <c r="F111" s="81" t="s">
        <v>519</v>
      </c>
      <c r="G111" s="81">
        <v>23065.98</v>
      </c>
      <c r="H111" s="81">
        <f t="shared" si="14"/>
        <v>0</v>
      </c>
      <c r="I111" s="81" t="s">
        <v>544</v>
      </c>
    </row>
    <row r="112" spans="1:9" s="79" customFormat="1" ht="30" hidden="1" customHeight="1" x14ac:dyDescent="0.25">
      <c r="A112" s="36" t="s">
        <v>167</v>
      </c>
      <c r="B112" s="71" t="s">
        <v>175</v>
      </c>
      <c r="C112" s="36" t="s">
        <v>363</v>
      </c>
      <c r="D112" s="159">
        <v>44867</v>
      </c>
      <c r="E112" s="37">
        <v>2130</v>
      </c>
      <c r="F112" s="81" t="s">
        <v>519</v>
      </c>
      <c r="G112" s="81">
        <v>2130</v>
      </c>
      <c r="H112" s="81">
        <f t="shared" si="14"/>
        <v>0</v>
      </c>
      <c r="I112" s="81" t="s">
        <v>544</v>
      </c>
    </row>
    <row r="113" spans="1:9" s="79" customFormat="1" ht="30" hidden="1" customHeight="1" x14ac:dyDescent="0.25">
      <c r="A113" s="36" t="s">
        <v>167</v>
      </c>
      <c r="B113" s="71" t="s">
        <v>176</v>
      </c>
      <c r="C113" s="36" t="s">
        <v>363</v>
      </c>
      <c r="D113" s="159">
        <v>44867</v>
      </c>
      <c r="E113" s="37">
        <v>2127</v>
      </c>
      <c r="F113" s="81" t="s">
        <v>519</v>
      </c>
      <c r="G113" s="81">
        <v>2127</v>
      </c>
      <c r="H113" s="81">
        <f t="shared" si="14"/>
        <v>0</v>
      </c>
      <c r="I113" s="81" t="s">
        <v>544</v>
      </c>
    </row>
    <row r="114" spans="1:9" s="79" customFormat="1" ht="45" hidden="1" customHeight="1" x14ac:dyDescent="0.25">
      <c r="A114" s="36" t="s">
        <v>167</v>
      </c>
      <c r="B114" s="71" t="s">
        <v>177</v>
      </c>
      <c r="C114" s="36" t="s">
        <v>363</v>
      </c>
      <c r="D114" s="159">
        <v>44867</v>
      </c>
      <c r="E114" s="37">
        <v>360</v>
      </c>
      <c r="F114" s="81" t="s">
        <v>519</v>
      </c>
      <c r="G114" s="81">
        <v>360</v>
      </c>
      <c r="H114" s="81">
        <f t="shared" si="14"/>
        <v>0</v>
      </c>
      <c r="I114" s="81" t="s">
        <v>544</v>
      </c>
    </row>
    <row r="115" spans="1:9" s="79" customFormat="1" ht="45" hidden="1" customHeight="1" x14ac:dyDescent="0.25">
      <c r="A115" s="36" t="s">
        <v>340</v>
      </c>
      <c r="B115" s="71" t="s">
        <v>341</v>
      </c>
      <c r="C115" s="36" t="s">
        <v>339</v>
      </c>
      <c r="D115" s="162">
        <v>44868</v>
      </c>
      <c r="E115" s="37">
        <v>88264</v>
      </c>
      <c r="F115" s="81" t="s">
        <v>519</v>
      </c>
      <c r="G115" s="81">
        <v>88264</v>
      </c>
      <c r="H115" s="81">
        <f t="shared" si="14"/>
        <v>0</v>
      </c>
      <c r="I115" s="81" t="s">
        <v>544</v>
      </c>
    </row>
    <row r="116" spans="1:9" s="79" customFormat="1" ht="45" hidden="1" customHeight="1" x14ac:dyDescent="0.25">
      <c r="A116" s="36" t="s">
        <v>138</v>
      </c>
      <c r="B116" s="71" t="s">
        <v>344</v>
      </c>
      <c r="C116" s="36" t="s">
        <v>345</v>
      </c>
      <c r="D116" s="162">
        <v>44868</v>
      </c>
      <c r="E116" s="37">
        <v>2275</v>
      </c>
      <c r="F116" s="81" t="s">
        <v>519</v>
      </c>
      <c r="G116" s="81">
        <v>2275</v>
      </c>
      <c r="H116" s="81">
        <f t="shared" si="14"/>
        <v>0</v>
      </c>
      <c r="I116" s="81" t="s">
        <v>544</v>
      </c>
    </row>
    <row r="117" spans="1:9" s="79" customFormat="1" ht="45" hidden="1" customHeight="1" x14ac:dyDescent="0.25">
      <c r="A117" s="36" t="s">
        <v>138</v>
      </c>
      <c r="B117" s="71" t="s">
        <v>351</v>
      </c>
      <c r="C117" s="36" t="s">
        <v>350</v>
      </c>
      <c r="D117" s="162">
        <v>44868</v>
      </c>
      <c r="E117" s="37">
        <v>1365</v>
      </c>
      <c r="F117" s="81" t="s">
        <v>519</v>
      </c>
      <c r="G117" s="81">
        <v>1365</v>
      </c>
      <c r="H117" s="81">
        <f t="shared" si="14"/>
        <v>0</v>
      </c>
      <c r="I117" s="81" t="s">
        <v>544</v>
      </c>
    </row>
    <row r="118" spans="1:9" s="79" customFormat="1" ht="45" hidden="1" customHeight="1" x14ac:dyDescent="0.25">
      <c r="A118" s="36" t="s">
        <v>315</v>
      </c>
      <c r="B118" s="71" t="s">
        <v>316</v>
      </c>
      <c r="C118" s="36">
        <v>135023</v>
      </c>
      <c r="D118" s="162">
        <v>44868</v>
      </c>
      <c r="E118" s="37">
        <v>3360</v>
      </c>
      <c r="F118" s="81" t="s">
        <v>519</v>
      </c>
      <c r="G118" s="81">
        <v>3360</v>
      </c>
      <c r="H118" s="81">
        <f t="shared" si="14"/>
        <v>0</v>
      </c>
      <c r="I118" s="81" t="s">
        <v>544</v>
      </c>
    </row>
    <row r="119" spans="1:9" s="79" customFormat="1" ht="60" hidden="1" customHeight="1" x14ac:dyDescent="0.25">
      <c r="A119" s="36" t="s">
        <v>317</v>
      </c>
      <c r="B119" s="71" t="s">
        <v>318</v>
      </c>
      <c r="C119" s="36">
        <v>8912</v>
      </c>
      <c r="D119" s="157">
        <v>44869</v>
      </c>
      <c r="E119" s="37">
        <v>8000</v>
      </c>
      <c r="F119" s="81" t="s">
        <v>519</v>
      </c>
      <c r="G119" s="81">
        <v>8000</v>
      </c>
      <c r="H119" s="81">
        <f t="shared" si="14"/>
        <v>0</v>
      </c>
      <c r="I119" s="81" t="s">
        <v>544</v>
      </c>
    </row>
    <row r="120" spans="1:9" s="79" customFormat="1" ht="45" hidden="1" customHeight="1" x14ac:dyDescent="0.25">
      <c r="A120" s="36" t="s">
        <v>138</v>
      </c>
      <c r="B120" s="71" t="s">
        <v>353</v>
      </c>
      <c r="C120" s="36" t="s">
        <v>352</v>
      </c>
      <c r="D120" s="162">
        <v>44874</v>
      </c>
      <c r="E120" s="37">
        <v>4290</v>
      </c>
      <c r="F120" s="81" t="s">
        <v>519</v>
      </c>
      <c r="G120" s="81">
        <v>4290</v>
      </c>
      <c r="H120" s="81">
        <f t="shared" si="14"/>
        <v>0</v>
      </c>
      <c r="I120" s="81" t="s">
        <v>544</v>
      </c>
    </row>
    <row r="121" spans="1:9" s="79" customFormat="1" ht="45" hidden="1" customHeight="1" x14ac:dyDescent="0.25">
      <c r="A121" s="36" t="s">
        <v>138</v>
      </c>
      <c r="B121" s="71" t="s">
        <v>355</v>
      </c>
      <c r="C121" s="36" t="s">
        <v>354</v>
      </c>
      <c r="D121" s="162">
        <v>44874</v>
      </c>
      <c r="E121" s="37">
        <v>4160</v>
      </c>
      <c r="F121" s="81" t="s">
        <v>519</v>
      </c>
      <c r="G121" s="81">
        <v>4160</v>
      </c>
      <c r="H121" s="81">
        <f t="shared" si="14"/>
        <v>0</v>
      </c>
      <c r="I121" s="81" t="s">
        <v>544</v>
      </c>
    </row>
    <row r="122" spans="1:9" s="79" customFormat="1" ht="45" hidden="1" customHeight="1" x14ac:dyDescent="0.25">
      <c r="A122" s="36" t="s">
        <v>138</v>
      </c>
      <c r="B122" s="71" t="s">
        <v>357</v>
      </c>
      <c r="C122" s="36" t="s">
        <v>356</v>
      </c>
      <c r="D122" s="162">
        <v>44874</v>
      </c>
      <c r="E122" s="37">
        <v>5005</v>
      </c>
      <c r="F122" s="81" t="s">
        <v>519</v>
      </c>
      <c r="G122" s="81">
        <v>5005</v>
      </c>
      <c r="H122" s="81">
        <f t="shared" si="14"/>
        <v>0</v>
      </c>
      <c r="I122" s="81" t="s">
        <v>544</v>
      </c>
    </row>
    <row r="123" spans="1:9" s="79" customFormat="1" ht="45" hidden="1" customHeight="1" x14ac:dyDescent="0.25">
      <c r="A123" s="36" t="s">
        <v>138</v>
      </c>
      <c r="B123" s="71" t="s">
        <v>359</v>
      </c>
      <c r="C123" s="36" t="s">
        <v>358</v>
      </c>
      <c r="D123" s="162">
        <v>44874</v>
      </c>
      <c r="E123" s="37">
        <v>3640</v>
      </c>
      <c r="F123" s="81" t="s">
        <v>519</v>
      </c>
      <c r="G123" s="81">
        <v>3640</v>
      </c>
      <c r="H123" s="81">
        <f t="shared" si="14"/>
        <v>0</v>
      </c>
      <c r="I123" s="81" t="s">
        <v>544</v>
      </c>
    </row>
    <row r="124" spans="1:9" s="79" customFormat="1" ht="45" hidden="1" customHeight="1" x14ac:dyDescent="0.25">
      <c r="A124" s="36" t="s">
        <v>138</v>
      </c>
      <c r="B124" s="71" t="s">
        <v>347</v>
      </c>
      <c r="C124" s="36" t="s">
        <v>346</v>
      </c>
      <c r="D124" s="162">
        <v>44874</v>
      </c>
      <c r="E124" s="37">
        <v>4875</v>
      </c>
      <c r="F124" s="81" t="s">
        <v>519</v>
      </c>
      <c r="G124" s="81">
        <v>4875</v>
      </c>
      <c r="H124" s="81">
        <f t="shared" si="14"/>
        <v>0</v>
      </c>
      <c r="I124" s="81" t="s">
        <v>544</v>
      </c>
    </row>
    <row r="125" spans="1:9" s="79" customFormat="1" ht="70.5" hidden="1" customHeight="1" x14ac:dyDescent="0.25">
      <c r="A125" s="36" t="s">
        <v>238</v>
      </c>
      <c r="B125" s="71" t="s">
        <v>239</v>
      </c>
      <c r="C125" s="36" t="s">
        <v>237</v>
      </c>
      <c r="D125" s="159">
        <v>44874</v>
      </c>
      <c r="E125" s="37">
        <v>5804.78</v>
      </c>
      <c r="F125" s="81" t="s">
        <v>519</v>
      </c>
      <c r="G125" s="81">
        <v>5804.78</v>
      </c>
      <c r="H125" s="81">
        <f t="shared" si="14"/>
        <v>0</v>
      </c>
      <c r="I125" s="81" t="s">
        <v>544</v>
      </c>
    </row>
    <row r="126" spans="1:9" s="79" customFormat="1" ht="60" hidden="1" customHeight="1" x14ac:dyDescent="0.25">
      <c r="A126" s="36" t="s">
        <v>319</v>
      </c>
      <c r="B126" s="71" t="s">
        <v>322</v>
      </c>
      <c r="C126" s="36">
        <v>8942</v>
      </c>
      <c r="D126" s="157">
        <v>44874</v>
      </c>
      <c r="E126" s="37">
        <v>3000</v>
      </c>
      <c r="F126" s="81" t="s">
        <v>519</v>
      </c>
      <c r="G126" s="81">
        <v>3000</v>
      </c>
      <c r="H126" s="81">
        <f t="shared" si="14"/>
        <v>0</v>
      </c>
      <c r="I126" s="81" t="s">
        <v>544</v>
      </c>
    </row>
    <row r="127" spans="1:9" s="79" customFormat="1" ht="45" hidden="1" customHeight="1" x14ac:dyDescent="0.25">
      <c r="A127" s="36" t="s">
        <v>320</v>
      </c>
      <c r="B127" s="71" t="s">
        <v>321</v>
      </c>
      <c r="C127" s="36">
        <v>8944</v>
      </c>
      <c r="D127" s="157">
        <v>44874</v>
      </c>
      <c r="E127" s="37">
        <v>4800</v>
      </c>
      <c r="F127" s="81" t="s">
        <v>519</v>
      </c>
      <c r="G127" s="80"/>
      <c r="H127" s="81">
        <f t="shared" si="14"/>
        <v>4800</v>
      </c>
      <c r="I127" s="81" t="s">
        <v>518</v>
      </c>
    </row>
    <row r="128" spans="1:9" s="79" customFormat="1" ht="45" hidden="1" x14ac:dyDescent="0.25">
      <c r="A128" s="36" t="s">
        <v>138</v>
      </c>
      <c r="B128" s="71" t="s">
        <v>361</v>
      </c>
      <c r="C128" s="36" t="s">
        <v>360</v>
      </c>
      <c r="D128" s="160">
        <v>44876</v>
      </c>
      <c r="E128" s="37">
        <v>5720</v>
      </c>
      <c r="F128" s="81" t="s">
        <v>519</v>
      </c>
      <c r="G128" s="81">
        <v>5720</v>
      </c>
      <c r="H128" s="81">
        <f t="shared" si="14"/>
        <v>0</v>
      </c>
      <c r="I128" s="81" t="s">
        <v>544</v>
      </c>
    </row>
    <row r="129" spans="1:9" s="79" customFormat="1" ht="45" hidden="1" x14ac:dyDescent="0.25">
      <c r="A129" s="36" t="s">
        <v>221</v>
      </c>
      <c r="B129" s="71" t="s">
        <v>236</v>
      </c>
      <c r="C129" s="36" t="s">
        <v>235</v>
      </c>
      <c r="D129" s="159">
        <v>44876</v>
      </c>
      <c r="E129" s="37">
        <v>160822.20000000001</v>
      </c>
      <c r="F129" s="81" t="s">
        <v>519</v>
      </c>
      <c r="G129" s="81">
        <v>160822.20000000001</v>
      </c>
      <c r="H129" s="81">
        <f t="shared" si="14"/>
        <v>0</v>
      </c>
      <c r="I129" s="81" t="s">
        <v>544</v>
      </c>
    </row>
    <row r="130" spans="1:9" s="79" customFormat="1" ht="90" hidden="1" x14ac:dyDescent="0.25">
      <c r="A130" s="36" t="s">
        <v>149</v>
      </c>
      <c r="B130" s="71" t="s">
        <v>274</v>
      </c>
      <c r="C130" s="36" t="s">
        <v>273</v>
      </c>
      <c r="D130" s="159">
        <v>44876</v>
      </c>
      <c r="E130" s="37">
        <v>14506.7</v>
      </c>
      <c r="F130" s="81" t="s">
        <v>519</v>
      </c>
      <c r="G130" s="81">
        <v>14506.7</v>
      </c>
      <c r="H130" s="81">
        <f t="shared" si="14"/>
        <v>0</v>
      </c>
      <c r="I130" s="81" t="s">
        <v>544</v>
      </c>
    </row>
    <row r="131" spans="1:9" s="79" customFormat="1" ht="75" hidden="1" x14ac:dyDescent="0.25">
      <c r="A131" s="36" t="s">
        <v>241</v>
      </c>
      <c r="B131" s="71" t="s">
        <v>242</v>
      </c>
      <c r="C131" s="36" t="s">
        <v>240</v>
      </c>
      <c r="D131" s="159">
        <v>44876</v>
      </c>
      <c r="E131" s="37">
        <v>2927.77</v>
      </c>
      <c r="F131" s="81" t="s">
        <v>519</v>
      </c>
      <c r="G131" s="81">
        <v>2927.77</v>
      </c>
      <c r="H131" s="81">
        <f t="shared" ref="H131:H162" si="15">+E131-G131</f>
        <v>0</v>
      </c>
      <c r="I131" s="81" t="s">
        <v>544</v>
      </c>
    </row>
    <row r="132" spans="1:9" s="79" customFormat="1" ht="75" hidden="1" x14ac:dyDescent="0.25">
      <c r="A132" s="36" t="s">
        <v>241</v>
      </c>
      <c r="B132" s="71" t="s">
        <v>244</v>
      </c>
      <c r="C132" s="36" t="s">
        <v>243</v>
      </c>
      <c r="D132" s="159">
        <v>44876</v>
      </c>
      <c r="E132" s="37">
        <v>3160.88</v>
      </c>
      <c r="F132" s="81" t="s">
        <v>519</v>
      </c>
      <c r="G132" s="81">
        <v>3160.88</v>
      </c>
      <c r="H132" s="81">
        <f t="shared" si="15"/>
        <v>0</v>
      </c>
      <c r="I132" s="81" t="s">
        <v>544</v>
      </c>
    </row>
    <row r="133" spans="1:9" s="79" customFormat="1" ht="75" hidden="1" x14ac:dyDescent="0.25">
      <c r="A133" s="36" t="s">
        <v>241</v>
      </c>
      <c r="B133" s="71" t="s">
        <v>246</v>
      </c>
      <c r="C133" s="36" t="s">
        <v>245</v>
      </c>
      <c r="D133" s="159">
        <v>44876</v>
      </c>
      <c r="E133" s="37">
        <v>3845.51</v>
      </c>
      <c r="F133" s="81" t="s">
        <v>519</v>
      </c>
      <c r="G133" s="81">
        <v>3845.51</v>
      </c>
      <c r="H133" s="81">
        <f t="shared" si="15"/>
        <v>0</v>
      </c>
      <c r="I133" s="81" t="s">
        <v>544</v>
      </c>
    </row>
    <row r="134" spans="1:9" s="79" customFormat="1" ht="60" hidden="1" x14ac:dyDescent="0.25">
      <c r="A134" s="36" t="s">
        <v>264</v>
      </c>
      <c r="B134" s="71" t="s">
        <v>265</v>
      </c>
      <c r="C134" s="36" t="s">
        <v>263</v>
      </c>
      <c r="D134" s="159">
        <v>44879</v>
      </c>
      <c r="E134" s="37">
        <v>80705.98</v>
      </c>
      <c r="F134" s="81" t="s">
        <v>519</v>
      </c>
      <c r="G134" s="81">
        <v>80705.98</v>
      </c>
      <c r="H134" s="81">
        <f t="shared" si="15"/>
        <v>0</v>
      </c>
      <c r="I134" s="81" t="s">
        <v>544</v>
      </c>
    </row>
    <row r="135" spans="1:9" s="79" customFormat="1" ht="45" hidden="1" x14ac:dyDescent="0.25">
      <c r="A135" s="36" t="s">
        <v>299</v>
      </c>
      <c r="B135" s="71" t="s">
        <v>300</v>
      </c>
      <c r="C135" s="36">
        <v>9026</v>
      </c>
      <c r="D135" s="157">
        <v>44880</v>
      </c>
      <c r="E135" s="37">
        <v>6800</v>
      </c>
      <c r="F135" s="81" t="s">
        <v>519</v>
      </c>
      <c r="G135" s="81">
        <v>6800</v>
      </c>
      <c r="H135" s="81">
        <f t="shared" si="15"/>
        <v>0</v>
      </c>
      <c r="I135" s="81" t="s">
        <v>544</v>
      </c>
    </row>
    <row r="136" spans="1:9" s="79" customFormat="1" ht="75" hidden="1" x14ac:dyDescent="0.25">
      <c r="A136" s="36" t="s">
        <v>261</v>
      </c>
      <c r="B136" s="71" t="s">
        <v>262</v>
      </c>
      <c r="C136" s="36" t="s">
        <v>260</v>
      </c>
      <c r="D136" s="159">
        <v>44880</v>
      </c>
      <c r="E136" s="37">
        <v>88500</v>
      </c>
      <c r="F136" s="81" t="s">
        <v>519</v>
      </c>
      <c r="G136" s="81">
        <v>88500</v>
      </c>
      <c r="H136" s="81">
        <f t="shared" si="15"/>
        <v>0</v>
      </c>
      <c r="I136" s="81" t="s">
        <v>544</v>
      </c>
    </row>
    <row r="137" spans="1:9" s="79" customFormat="1" ht="45" hidden="1" x14ac:dyDescent="0.25">
      <c r="A137" s="36" t="s">
        <v>261</v>
      </c>
      <c r="B137" s="71" t="s">
        <v>290</v>
      </c>
      <c r="C137" s="36" t="s">
        <v>289</v>
      </c>
      <c r="D137" s="157">
        <v>44880</v>
      </c>
      <c r="E137" s="37">
        <v>3540</v>
      </c>
      <c r="F137" s="81" t="s">
        <v>519</v>
      </c>
      <c r="G137" s="81">
        <v>3540</v>
      </c>
      <c r="H137" s="81">
        <f t="shared" si="15"/>
        <v>0</v>
      </c>
      <c r="I137" s="81" t="s">
        <v>544</v>
      </c>
    </row>
    <row r="138" spans="1:9" s="79" customFormat="1" ht="75" hidden="1" x14ac:dyDescent="0.25">
      <c r="A138" s="36" t="s">
        <v>258</v>
      </c>
      <c r="B138" s="71" t="s">
        <v>259</v>
      </c>
      <c r="C138" s="71" t="s">
        <v>257</v>
      </c>
      <c r="D138" s="159">
        <v>44881</v>
      </c>
      <c r="E138" s="37">
        <v>640751.80000000005</v>
      </c>
      <c r="F138" s="81" t="s">
        <v>519</v>
      </c>
      <c r="G138" s="81">
        <v>640751.80000000005</v>
      </c>
      <c r="H138" s="81">
        <f t="shared" si="15"/>
        <v>0</v>
      </c>
      <c r="I138" s="81" t="s">
        <v>544</v>
      </c>
    </row>
    <row r="139" spans="1:9" s="79" customFormat="1" ht="60" hidden="1" x14ac:dyDescent="0.25">
      <c r="A139" s="36" t="s">
        <v>267</v>
      </c>
      <c r="B139" s="71" t="s">
        <v>159</v>
      </c>
      <c r="C139" s="71" t="s">
        <v>266</v>
      </c>
      <c r="D139" s="159">
        <v>44881</v>
      </c>
      <c r="E139" s="37">
        <v>100000</v>
      </c>
      <c r="F139" s="81" t="s">
        <v>519</v>
      </c>
      <c r="G139" s="81">
        <v>100000</v>
      </c>
      <c r="H139" s="81">
        <f t="shared" si="15"/>
        <v>0</v>
      </c>
      <c r="I139" s="81" t="s">
        <v>544</v>
      </c>
    </row>
    <row r="140" spans="1:9" s="79" customFormat="1" ht="45" hidden="1" x14ac:dyDescent="0.25">
      <c r="A140" s="36" t="s">
        <v>381</v>
      </c>
      <c r="B140" s="71" t="s">
        <v>382</v>
      </c>
      <c r="C140" s="36">
        <v>9046</v>
      </c>
      <c r="D140" s="157">
        <v>44881</v>
      </c>
      <c r="E140" s="37">
        <v>1500</v>
      </c>
      <c r="F140" s="81" t="s">
        <v>519</v>
      </c>
      <c r="G140" s="81">
        <v>1500</v>
      </c>
      <c r="H140" s="81">
        <f t="shared" si="15"/>
        <v>0</v>
      </c>
      <c r="I140" s="81" t="s">
        <v>544</v>
      </c>
    </row>
    <row r="141" spans="1:9" s="79" customFormat="1" ht="90" hidden="1" x14ac:dyDescent="0.25">
      <c r="A141" s="36" t="s">
        <v>149</v>
      </c>
      <c r="B141" s="71" t="s">
        <v>284</v>
      </c>
      <c r="C141" s="36" t="s">
        <v>283</v>
      </c>
      <c r="D141" s="157">
        <v>44881</v>
      </c>
      <c r="E141" s="37">
        <v>12219.81</v>
      </c>
      <c r="F141" s="81" t="s">
        <v>519</v>
      </c>
      <c r="G141" s="81">
        <v>12219.81</v>
      </c>
      <c r="H141" s="81">
        <f t="shared" si="15"/>
        <v>0</v>
      </c>
      <c r="I141" s="81" t="s">
        <v>544</v>
      </c>
    </row>
    <row r="142" spans="1:9" s="79" customFormat="1" ht="60" hidden="1" x14ac:dyDescent="0.25">
      <c r="A142" s="36" t="s">
        <v>241</v>
      </c>
      <c r="B142" s="71" t="s">
        <v>276</v>
      </c>
      <c r="C142" s="36" t="s">
        <v>275</v>
      </c>
      <c r="D142" s="159">
        <v>44881</v>
      </c>
      <c r="E142" s="37">
        <v>2890.64</v>
      </c>
      <c r="F142" s="81" t="s">
        <v>519</v>
      </c>
      <c r="G142" s="81">
        <v>2890.64</v>
      </c>
      <c r="H142" s="81">
        <f t="shared" si="15"/>
        <v>0</v>
      </c>
      <c r="I142" s="81" t="s">
        <v>544</v>
      </c>
    </row>
    <row r="143" spans="1:9" s="79" customFormat="1" ht="60" hidden="1" x14ac:dyDescent="0.25">
      <c r="A143" s="36" t="s">
        <v>241</v>
      </c>
      <c r="B143" s="71" t="s">
        <v>269</v>
      </c>
      <c r="C143" s="36" t="s">
        <v>268</v>
      </c>
      <c r="D143" s="157">
        <v>44881</v>
      </c>
      <c r="E143" s="37">
        <v>2959.44</v>
      </c>
      <c r="F143" s="81" t="s">
        <v>519</v>
      </c>
      <c r="G143" s="81">
        <v>2959.44</v>
      </c>
      <c r="H143" s="81">
        <f t="shared" si="15"/>
        <v>0</v>
      </c>
      <c r="I143" s="81" t="s">
        <v>544</v>
      </c>
    </row>
    <row r="144" spans="1:9" s="79" customFormat="1" ht="60" hidden="1" x14ac:dyDescent="0.25">
      <c r="A144" s="36" t="s">
        <v>241</v>
      </c>
      <c r="B144" s="71" t="s">
        <v>272</v>
      </c>
      <c r="C144" s="36" t="s">
        <v>271</v>
      </c>
      <c r="D144" s="157">
        <v>44881</v>
      </c>
      <c r="E144" s="37">
        <v>3501.81</v>
      </c>
      <c r="F144" s="81" t="s">
        <v>519</v>
      </c>
      <c r="G144" s="81">
        <v>3501.81</v>
      </c>
      <c r="H144" s="81">
        <f t="shared" si="15"/>
        <v>0</v>
      </c>
      <c r="I144" s="81" t="s">
        <v>544</v>
      </c>
    </row>
    <row r="145" spans="1:9" s="79" customFormat="1" ht="60" hidden="1" x14ac:dyDescent="0.25">
      <c r="A145" s="36" t="s">
        <v>221</v>
      </c>
      <c r="B145" s="71" t="s">
        <v>380</v>
      </c>
      <c r="C145" s="71" t="s">
        <v>379</v>
      </c>
      <c r="D145" s="159">
        <v>44882</v>
      </c>
      <c r="E145" s="37">
        <v>154437.9</v>
      </c>
      <c r="F145" s="81" t="s">
        <v>519</v>
      </c>
      <c r="G145" s="81">
        <v>154437.9</v>
      </c>
      <c r="H145" s="81">
        <f t="shared" si="15"/>
        <v>0</v>
      </c>
      <c r="I145" s="81" t="s">
        <v>544</v>
      </c>
    </row>
    <row r="146" spans="1:9" s="79" customFormat="1" ht="44.25" hidden="1" customHeight="1" x14ac:dyDescent="0.25">
      <c r="A146" s="36" t="s">
        <v>138</v>
      </c>
      <c r="B146" s="71" t="s">
        <v>349</v>
      </c>
      <c r="C146" s="36" t="s">
        <v>348</v>
      </c>
      <c r="D146" s="157">
        <v>44882</v>
      </c>
      <c r="E146" s="37">
        <v>3705</v>
      </c>
      <c r="F146" s="81" t="s">
        <v>519</v>
      </c>
      <c r="G146" s="81">
        <v>3705</v>
      </c>
      <c r="H146" s="81">
        <f t="shared" si="15"/>
        <v>0</v>
      </c>
      <c r="I146" s="81" t="s">
        <v>544</v>
      </c>
    </row>
    <row r="147" spans="1:9" s="79" customFormat="1" ht="30" hidden="1" customHeight="1" x14ac:dyDescent="0.25">
      <c r="A147" s="36" t="s">
        <v>152</v>
      </c>
      <c r="B147" s="71" t="s">
        <v>153</v>
      </c>
      <c r="C147" s="71" t="s">
        <v>270</v>
      </c>
      <c r="D147" s="159">
        <v>44882</v>
      </c>
      <c r="E147" s="37">
        <v>8443</v>
      </c>
      <c r="F147" s="81" t="s">
        <v>519</v>
      </c>
      <c r="G147" s="81">
        <v>8443</v>
      </c>
      <c r="H147" s="81">
        <f t="shared" si="15"/>
        <v>0</v>
      </c>
      <c r="I147" s="81" t="s">
        <v>544</v>
      </c>
    </row>
    <row r="148" spans="1:9" s="79" customFormat="1" ht="38.25" hidden="1" customHeight="1" x14ac:dyDescent="0.25">
      <c r="A148" s="36" t="s">
        <v>160</v>
      </c>
      <c r="B148" s="71" t="s">
        <v>248</v>
      </c>
      <c r="C148" s="36">
        <v>45470</v>
      </c>
      <c r="D148" s="157">
        <v>44884</v>
      </c>
      <c r="E148" s="37">
        <v>17900.03</v>
      </c>
      <c r="F148" s="81" t="s">
        <v>519</v>
      </c>
      <c r="G148" s="81">
        <v>17900.03</v>
      </c>
      <c r="H148" s="81">
        <f t="shared" si="15"/>
        <v>0</v>
      </c>
      <c r="I148" s="81" t="s">
        <v>544</v>
      </c>
    </row>
    <row r="149" spans="1:9" s="79" customFormat="1" ht="47.25" hidden="1" customHeight="1" x14ac:dyDescent="0.25">
      <c r="A149" s="36" t="s">
        <v>278</v>
      </c>
      <c r="B149" s="71" t="s">
        <v>279</v>
      </c>
      <c r="C149" s="36" t="s">
        <v>277</v>
      </c>
      <c r="D149" s="157">
        <v>44886</v>
      </c>
      <c r="E149" s="37">
        <v>87438</v>
      </c>
      <c r="F149" s="81" t="s">
        <v>519</v>
      </c>
      <c r="G149" s="81">
        <v>87438</v>
      </c>
      <c r="H149" s="81">
        <f t="shared" si="15"/>
        <v>0</v>
      </c>
      <c r="I149" s="81" t="s">
        <v>544</v>
      </c>
    </row>
    <row r="150" spans="1:9" s="79" customFormat="1" ht="60" customHeight="1" x14ac:dyDescent="0.25">
      <c r="A150" s="36" t="s">
        <v>301</v>
      </c>
      <c r="B150" s="71" t="s">
        <v>302</v>
      </c>
      <c r="C150" s="36">
        <v>9092</v>
      </c>
      <c r="D150" s="157">
        <v>44887</v>
      </c>
      <c r="E150" s="37">
        <v>2100</v>
      </c>
      <c r="F150" s="81" t="s">
        <v>519</v>
      </c>
      <c r="G150" s="80"/>
      <c r="H150" s="81">
        <f t="shared" si="15"/>
        <v>2100</v>
      </c>
      <c r="I150" s="81" t="s">
        <v>518</v>
      </c>
    </row>
    <row r="151" spans="1:9" s="79" customFormat="1" ht="60" hidden="1" customHeight="1" x14ac:dyDescent="0.25">
      <c r="A151" s="36" t="s">
        <v>281</v>
      </c>
      <c r="B151" s="71" t="s">
        <v>282</v>
      </c>
      <c r="C151" s="36">
        <v>1689</v>
      </c>
      <c r="D151" s="157">
        <v>44887</v>
      </c>
      <c r="E151" s="37">
        <v>33925</v>
      </c>
      <c r="F151" s="81" t="s">
        <v>519</v>
      </c>
      <c r="G151" s="81">
        <v>33925</v>
      </c>
      <c r="H151" s="81">
        <f t="shared" si="15"/>
        <v>0</v>
      </c>
      <c r="I151" s="81" t="s">
        <v>544</v>
      </c>
    </row>
    <row r="152" spans="1:9" s="79" customFormat="1" ht="30" hidden="1" customHeight="1" x14ac:dyDescent="0.25">
      <c r="A152" s="36" t="s">
        <v>292</v>
      </c>
      <c r="B152" s="71" t="s">
        <v>293</v>
      </c>
      <c r="C152" s="36" t="s">
        <v>291</v>
      </c>
      <c r="D152" s="157">
        <v>44887</v>
      </c>
      <c r="E152" s="37">
        <v>72681.13</v>
      </c>
      <c r="F152" s="81" t="s">
        <v>519</v>
      </c>
      <c r="G152" s="81">
        <v>72681.13</v>
      </c>
      <c r="H152" s="81">
        <f t="shared" si="15"/>
        <v>0</v>
      </c>
      <c r="I152" s="81" t="s">
        <v>544</v>
      </c>
    </row>
    <row r="153" spans="1:9" s="79" customFormat="1" ht="30" hidden="1" customHeight="1" x14ac:dyDescent="0.25">
      <c r="A153" s="36" t="s">
        <v>298</v>
      </c>
      <c r="B153" s="71" t="s">
        <v>293</v>
      </c>
      <c r="C153" s="36" t="s">
        <v>297</v>
      </c>
      <c r="D153" s="157">
        <v>44887</v>
      </c>
      <c r="E153" s="37">
        <v>8306.41</v>
      </c>
      <c r="F153" s="81" t="s">
        <v>519</v>
      </c>
      <c r="G153" s="81">
        <v>8306.41</v>
      </c>
      <c r="H153" s="81">
        <f t="shared" si="15"/>
        <v>0</v>
      </c>
      <c r="I153" s="81" t="s">
        <v>544</v>
      </c>
    </row>
    <row r="154" spans="1:9" s="79" customFormat="1" ht="45" customHeight="1" x14ac:dyDescent="0.25">
      <c r="A154" s="36" t="s">
        <v>371</v>
      </c>
      <c r="B154" s="71" t="s">
        <v>372</v>
      </c>
      <c r="C154" s="36">
        <v>9106</v>
      </c>
      <c r="D154" s="157">
        <v>44888</v>
      </c>
      <c r="E154" s="37">
        <v>1500</v>
      </c>
      <c r="F154" s="81" t="s">
        <v>519</v>
      </c>
      <c r="G154" s="80"/>
      <c r="H154" s="81">
        <f t="shared" si="15"/>
        <v>1500</v>
      </c>
      <c r="I154" s="81" t="s">
        <v>518</v>
      </c>
    </row>
    <row r="155" spans="1:9" s="79" customFormat="1" ht="75" hidden="1" customHeight="1" x14ac:dyDescent="0.25">
      <c r="A155" s="36" t="s">
        <v>286</v>
      </c>
      <c r="B155" s="71" t="s">
        <v>288</v>
      </c>
      <c r="C155" s="36">
        <v>5</v>
      </c>
      <c r="D155" s="157">
        <v>44888</v>
      </c>
      <c r="E155" s="37">
        <v>184850.13</v>
      </c>
      <c r="F155" s="81" t="s">
        <v>519</v>
      </c>
      <c r="G155" s="81">
        <v>184850.13</v>
      </c>
      <c r="H155" s="81">
        <f t="shared" si="15"/>
        <v>0</v>
      </c>
      <c r="I155" s="81" t="s">
        <v>544</v>
      </c>
    </row>
    <row r="156" spans="1:9" s="79" customFormat="1" ht="75" hidden="1" customHeight="1" x14ac:dyDescent="0.25">
      <c r="A156" s="36" t="s">
        <v>286</v>
      </c>
      <c r="B156" s="71" t="s">
        <v>287</v>
      </c>
      <c r="C156" s="36">
        <v>6</v>
      </c>
      <c r="D156" s="157">
        <v>44889</v>
      </c>
      <c r="E156" s="37">
        <v>184850.13</v>
      </c>
      <c r="F156" s="81" t="s">
        <v>519</v>
      </c>
      <c r="G156" s="81">
        <v>184850.13</v>
      </c>
      <c r="H156" s="81">
        <f t="shared" si="15"/>
        <v>0</v>
      </c>
      <c r="I156" s="81" t="s">
        <v>544</v>
      </c>
    </row>
    <row r="157" spans="1:9" s="79" customFormat="1" ht="60" hidden="1" customHeight="1" x14ac:dyDescent="0.25">
      <c r="A157" s="36" t="s">
        <v>303</v>
      </c>
      <c r="B157" s="71" t="s">
        <v>304</v>
      </c>
      <c r="C157" s="36">
        <v>9116</v>
      </c>
      <c r="D157" s="157">
        <v>44889</v>
      </c>
      <c r="E157" s="37">
        <v>1050</v>
      </c>
      <c r="F157" s="81" t="s">
        <v>519</v>
      </c>
      <c r="G157" s="81">
        <v>1050</v>
      </c>
      <c r="H157" s="81">
        <f t="shared" si="15"/>
        <v>0</v>
      </c>
      <c r="I157" s="81" t="s">
        <v>544</v>
      </c>
    </row>
    <row r="158" spans="1:9" s="79" customFormat="1" ht="60" hidden="1" x14ac:dyDescent="0.25">
      <c r="A158" s="36" t="s">
        <v>373</v>
      </c>
      <c r="B158" s="71" t="s">
        <v>305</v>
      </c>
      <c r="C158" s="36">
        <v>9118</v>
      </c>
      <c r="D158" s="157">
        <v>44889</v>
      </c>
      <c r="E158" s="37">
        <v>2400</v>
      </c>
      <c r="F158" s="81" t="s">
        <v>519</v>
      </c>
      <c r="G158" s="81">
        <v>2400</v>
      </c>
      <c r="H158" s="81">
        <f t="shared" si="15"/>
        <v>0</v>
      </c>
      <c r="I158" s="81" t="s">
        <v>544</v>
      </c>
    </row>
    <row r="159" spans="1:9" s="79" customFormat="1" ht="45" hidden="1" x14ac:dyDescent="0.25">
      <c r="A159" s="36" t="s">
        <v>306</v>
      </c>
      <c r="B159" s="71" t="s">
        <v>307</v>
      </c>
      <c r="C159" s="36">
        <v>9123</v>
      </c>
      <c r="D159" s="157">
        <v>44889</v>
      </c>
      <c r="E159" s="37">
        <v>1500</v>
      </c>
      <c r="F159" s="81" t="s">
        <v>519</v>
      </c>
      <c r="G159" s="81">
        <v>1500</v>
      </c>
      <c r="H159" s="81">
        <f t="shared" si="15"/>
        <v>0</v>
      </c>
      <c r="I159" s="81" t="s">
        <v>544</v>
      </c>
    </row>
    <row r="160" spans="1:9" s="79" customFormat="1" ht="60" hidden="1" x14ac:dyDescent="0.25">
      <c r="A160" s="36" t="s">
        <v>374</v>
      </c>
      <c r="B160" s="71" t="s">
        <v>308</v>
      </c>
      <c r="C160" s="36">
        <v>9137</v>
      </c>
      <c r="D160" s="157">
        <v>44890</v>
      </c>
      <c r="E160" s="37">
        <v>2400</v>
      </c>
      <c r="F160" s="81" t="s">
        <v>519</v>
      </c>
      <c r="G160" s="81">
        <v>2400</v>
      </c>
      <c r="H160" s="81">
        <f t="shared" si="15"/>
        <v>0</v>
      </c>
      <c r="I160" s="81" t="s">
        <v>544</v>
      </c>
    </row>
    <row r="161" spans="1:9" s="79" customFormat="1" ht="45" customHeight="1" x14ac:dyDescent="0.25">
      <c r="A161" s="36" t="s">
        <v>309</v>
      </c>
      <c r="B161" s="71" t="s">
        <v>311</v>
      </c>
      <c r="C161" s="36">
        <v>9139</v>
      </c>
      <c r="D161" s="157">
        <v>44890</v>
      </c>
      <c r="E161" s="37">
        <v>3000</v>
      </c>
      <c r="F161" s="81" t="s">
        <v>519</v>
      </c>
      <c r="G161" s="80"/>
      <c r="H161" s="81">
        <f t="shared" si="15"/>
        <v>3000</v>
      </c>
      <c r="I161" s="81" t="s">
        <v>518</v>
      </c>
    </row>
    <row r="162" spans="1:9" s="79" customFormat="1" ht="45" hidden="1" customHeight="1" x14ac:dyDescent="0.25">
      <c r="A162" s="36" t="s">
        <v>310</v>
      </c>
      <c r="B162" s="71" t="s">
        <v>312</v>
      </c>
      <c r="C162" s="36">
        <v>9142</v>
      </c>
      <c r="D162" s="157">
        <v>44890</v>
      </c>
      <c r="E162" s="37">
        <v>4000</v>
      </c>
      <c r="F162" s="81" t="s">
        <v>519</v>
      </c>
      <c r="G162" s="81">
        <v>4000</v>
      </c>
      <c r="H162" s="81">
        <f t="shared" si="15"/>
        <v>0</v>
      </c>
      <c r="I162" s="81" t="s">
        <v>544</v>
      </c>
    </row>
    <row r="163" spans="1:9" s="79" customFormat="1" ht="45" customHeight="1" x14ac:dyDescent="0.25">
      <c r="A163" s="36" t="s">
        <v>313</v>
      </c>
      <c r="B163" s="71" t="s">
        <v>314</v>
      </c>
      <c r="C163" s="36">
        <v>9150</v>
      </c>
      <c r="D163" s="157">
        <v>44890</v>
      </c>
      <c r="E163" s="37">
        <v>4400</v>
      </c>
      <c r="F163" s="81" t="s">
        <v>519</v>
      </c>
      <c r="G163" s="80"/>
      <c r="H163" s="81">
        <f t="shared" ref="H163:H177" si="16">+E163-G163</f>
        <v>4400</v>
      </c>
      <c r="I163" s="81" t="s">
        <v>518</v>
      </c>
    </row>
    <row r="164" spans="1:9" s="79" customFormat="1" ht="45" hidden="1" customHeight="1" x14ac:dyDescent="0.25">
      <c r="A164" s="36" t="s">
        <v>375</v>
      </c>
      <c r="B164" s="71" t="s">
        <v>376</v>
      </c>
      <c r="C164" s="36">
        <v>9154</v>
      </c>
      <c r="D164" s="157">
        <v>44890</v>
      </c>
      <c r="E164" s="37">
        <v>14400</v>
      </c>
      <c r="F164" s="81" t="s">
        <v>519</v>
      </c>
      <c r="G164" s="81">
        <v>14400</v>
      </c>
      <c r="H164" s="81">
        <f t="shared" si="16"/>
        <v>0</v>
      </c>
      <c r="I164" s="81" t="s">
        <v>544</v>
      </c>
    </row>
    <row r="165" spans="1:9" s="79" customFormat="1" ht="45" customHeight="1" x14ac:dyDescent="0.25">
      <c r="A165" s="36" t="s">
        <v>342</v>
      </c>
      <c r="B165" s="71" t="s">
        <v>343</v>
      </c>
      <c r="C165" s="36">
        <v>9156</v>
      </c>
      <c r="D165" s="157">
        <v>44890</v>
      </c>
      <c r="E165" s="37">
        <v>4800</v>
      </c>
      <c r="F165" s="81" t="s">
        <v>519</v>
      </c>
      <c r="G165" s="80"/>
      <c r="H165" s="81">
        <f t="shared" si="16"/>
        <v>4800</v>
      </c>
      <c r="I165" s="81" t="s">
        <v>518</v>
      </c>
    </row>
    <row r="166" spans="1:9" s="79" customFormat="1" ht="42.6" hidden="1" customHeight="1" x14ac:dyDescent="0.25">
      <c r="A166" s="36" t="s">
        <v>127</v>
      </c>
      <c r="B166" s="71" t="s">
        <v>335</v>
      </c>
      <c r="C166" s="36">
        <v>188647</v>
      </c>
      <c r="D166" s="157">
        <v>44893</v>
      </c>
      <c r="E166" s="37">
        <v>61093.59</v>
      </c>
      <c r="F166" s="81" t="s">
        <v>519</v>
      </c>
      <c r="G166" s="81">
        <v>61093.59</v>
      </c>
      <c r="H166" s="81">
        <f t="shared" si="16"/>
        <v>0</v>
      </c>
      <c r="I166" s="81" t="s">
        <v>544</v>
      </c>
    </row>
    <row r="167" spans="1:9" s="79" customFormat="1" ht="45" hidden="1" customHeight="1" x14ac:dyDescent="0.25">
      <c r="A167" s="36" t="s">
        <v>127</v>
      </c>
      <c r="B167" s="71" t="s">
        <v>335</v>
      </c>
      <c r="C167" s="36">
        <v>188648</v>
      </c>
      <c r="D167" s="157">
        <v>44893</v>
      </c>
      <c r="E167" s="37">
        <v>1832.29</v>
      </c>
      <c r="F167" s="81" t="s">
        <v>519</v>
      </c>
      <c r="G167" s="81">
        <v>1832.29</v>
      </c>
      <c r="H167" s="81">
        <f t="shared" si="16"/>
        <v>0</v>
      </c>
      <c r="I167" s="81" t="s">
        <v>544</v>
      </c>
    </row>
    <row r="168" spans="1:9" s="79" customFormat="1" ht="45" hidden="1" customHeight="1" x14ac:dyDescent="0.25">
      <c r="A168" s="36" t="s">
        <v>127</v>
      </c>
      <c r="B168" s="71" t="s">
        <v>335</v>
      </c>
      <c r="C168" s="36">
        <v>188649</v>
      </c>
      <c r="D168" s="157">
        <v>44893</v>
      </c>
      <c r="E168" s="37">
        <v>1293.5</v>
      </c>
      <c r="F168" s="81" t="s">
        <v>519</v>
      </c>
      <c r="G168" s="81">
        <v>1293.5</v>
      </c>
      <c r="H168" s="81">
        <f t="shared" si="16"/>
        <v>0</v>
      </c>
      <c r="I168" s="81" t="s">
        <v>544</v>
      </c>
    </row>
    <row r="169" spans="1:9" s="79" customFormat="1" ht="60" hidden="1" customHeight="1" x14ac:dyDescent="0.25">
      <c r="A169" s="36" t="s">
        <v>127</v>
      </c>
      <c r="B169" s="71" t="s">
        <v>333</v>
      </c>
      <c r="C169" s="36" t="s">
        <v>338</v>
      </c>
      <c r="D169" s="157">
        <v>44893</v>
      </c>
      <c r="E169" s="37">
        <v>108099.03</v>
      </c>
      <c r="F169" s="81" t="s">
        <v>519</v>
      </c>
      <c r="G169" s="81">
        <v>108099.03</v>
      </c>
      <c r="H169" s="81">
        <f t="shared" si="16"/>
        <v>0</v>
      </c>
      <c r="I169" s="81" t="s">
        <v>544</v>
      </c>
    </row>
    <row r="170" spans="1:9" s="79" customFormat="1" ht="75" hidden="1" customHeight="1" x14ac:dyDescent="0.25">
      <c r="A170" s="36" t="s">
        <v>127</v>
      </c>
      <c r="B170" s="71" t="s">
        <v>331</v>
      </c>
      <c r="C170" s="36">
        <v>188650</v>
      </c>
      <c r="D170" s="157">
        <v>44893</v>
      </c>
      <c r="E170" s="37">
        <v>11992.05</v>
      </c>
      <c r="F170" s="81" t="s">
        <v>519</v>
      </c>
      <c r="G170" s="81">
        <v>11992.05</v>
      </c>
      <c r="H170" s="81">
        <f t="shared" si="16"/>
        <v>0</v>
      </c>
      <c r="I170" s="81" t="s">
        <v>544</v>
      </c>
    </row>
    <row r="171" spans="1:9" s="79" customFormat="1" hidden="1" x14ac:dyDescent="0.25">
      <c r="A171" s="36" t="s">
        <v>145</v>
      </c>
      <c r="B171" s="71" t="s">
        <v>146</v>
      </c>
      <c r="C171" s="36" t="s">
        <v>12</v>
      </c>
      <c r="D171" s="93">
        <v>44895</v>
      </c>
      <c r="E171" s="37">
        <v>2515.5</v>
      </c>
      <c r="F171" s="81" t="s">
        <v>519</v>
      </c>
      <c r="G171" s="81">
        <v>2515.5</v>
      </c>
      <c r="H171" s="81">
        <f t="shared" si="16"/>
        <v>0</v>
      </c>
      <c r="I171" s="81" t="s">
        <v>544</v>
      </c>
    </row>
    <row r="172" spans="1:9" s="79" customFormat="1" ht="60" customHeight="1" x14ac:dyDescent="0.25">
      <c r="A172" s="36" t="s">
        <v>377</v>
      </c>
      <c r="B172" s="71" t="s">
        <v>378</v>
      </c>
      <c r="C172" s="36">
        <v>9215</v>
      </c>
      <c r="D172" s="93">
        <v>44895</v>
      </c>
      <c r="E172" s="37">
        <v>8280</v>
      </c>
      <c r="F172" s="81" t="s">
        <v>519</v>
      </c>
      <c r="G172" s="81"/>
      <c r="H172" s="81">
        <f t="shared" si="16"/>
        <v>8280</v>
      </c>
      <c r="I172" s="81" t="s">
        <v>518</v>
      </c>
    </row>
    <row r="173" spans="1:9" s="79" customFormat="1" x14ac:dyDescent="0.25">
      <c r="A173" s="36" t="s">
        <v>383</v>
      </c>
      <c r="B173" s="71" t="s">
        <v>384</v>
      </c>
      <c r="C173" s="36">
        <v>9221</v>
      </c>
      <c r="D173" s="93">
        <v>44895</v>
      </c>
      <c r="E173" s="37">
        <v>3000</v>
      </c>
      <c r="F173" s="81" t="s">
        <v>519</v>
      </c>
      <c r="G173" s="80"/>
      <c r="H173" s="81">
        <f t="shared" si="16"/>
        <v>3000</v>
      </c>
      <c r="I173" s="81" t="s">
        <v>518</v>
      </c>
    </row>
    <row r="174" spans="1:9" s="79" customFormat="1" ht="60" hidden="1" customHeight="1" x14ac:dyDescent="0.25">
      <c r="A174" s="36" t="s">
        <v>632</v>
      </c>
      <c r="B174" s="71" t="s">
        <v>366</v>
      </c>
      <c r="C174" s="36">
        <v>1529</v>
      </c>
      <c r="D174" s="157">
        <v>44895</v>
      </c>
      <c r="E174" s="37">
        <v>16208.99</v>
      </c>
      <c r="F174" s="81" t="s">
        <v>519</v>
      </c>
      <c r="G174" s="81">
        <v>16208.99</v>
      </c>
      <c r="H174" s="81">
        <f t="shared" si="16"/>
        <v>0</v>
      </c>
      <c r="I174" s="81" t="s">
        <v>544</v>
      </c>
    </row>
    <row r="175" spans="1:9" s="79" customFormat="1" ht="60" hidden="1" customHeight="1" x14ac:dyDescent="0.25">
      <c r="A175" s="36" t="s">
        <v>368</v>
      </c>
      <c r="B175" s="71" t="s">
        <v>369</v>
      </c>
      <c r="C175" s="36" t="s">
        <v>367</v>
      </c>
      <c r="D175" s="157">
        <v>44895</v>
      </c>
      <c r="E175" s="37">
        <v>7788</v>
      </c>
      <c r="F175" s="81" t="s">
        <v>519</v>
      </c>
      <c r="G175" s="81">
        <v>7788</v>
      </c>
      <c r="H175" s="81">
        <f t="shared" si="16"/>
        <v>0</v>
      </c>
      <c r="I175" s="81" t="s">
        <v>544</v>
      </c>
    </row>
    <row r="176" spans="1:9" s="79" customFormat="1" ht="50.25" hidden="1" customHeight="1" x14ac:dyDescent="0.25">
      <c r="A176" s="36" t="s">
        <v>11</v>
      </c>
      <c r="B176" s="71" t="s">
        <v>326</v>
      </c>
      <c r="C176" s="36">
        <v>338938</v>
      </c>
      <c r="D176" s="157">
        <v>44895</v>
      </c>
      <c r="E176" s="37">
        <v>645624.89</v>
      </c>
      <c r="F176" s="81" t="s">
        <v>519</v>
      </c>
      <c r="G176" s="81">
        <v>645624.89</v>
      </c>
      <c r="H176" s="81">
        <f t="shared" si="16"/>
        <v>0</v>
      </c>
      <c r="I176" s="81" t="s">
        <v>544</v>
      </c>
    </row>
    <row r="177" spans="1:9" s="79" customFormat="1" ht="50.25" hidden="1" customHeight="1" x14ac:dyDescent="0.25">
      <c r="A177" s="36" t="s">
        <v>11</v>
      </c>
      <c r="B177" s="71" t="s">
        <v>326</v>
      </c>
      <c r="C177" s="36">
        <v>338939</v>
      </c>
      <c r="D177" s="157">
        <v>44895</v>
      </c>
      <c r="E177" s="37">
        <v>14196.69</v>
      </c>
      <c r="F177" s="81" t="s">
        <v>519</v>
      </c>
      <c r="G177" s="81">
        <v>14196.69</v>
      </c>
      <c r="H177" s="81">
        <f t="shared" si="16"/>
        <v>0</v>
      </c>
      <c r="I177" s="81" t="s">
        <v>544</v>
      </c>
    </row>
    <row r="178" spans="1:9" s="79" customFormat="1" x14ac:dyDescent="0.25">
      <c r="A178" s="91" t="s">
        <v>233</v>
      </c>
      <c r="B178" s="71"/>
      <c r="C178" s="36"/>
      <c r="D178" s="157"/>
      <c r="E178" s="35">
        <f>SUM(E99:E177)</f>
        <v>3064896.09</v>
      </c>
      <c r="F178" s="35">
        <f t="shared" ref="F178:G178" si="17">SUM(F99:F177)</f>
        <v>0</v>
      </c>
      <c r="G178" s="35">
        <f t="shared" si="17"/>
        <v>3030016.09</v>
      </c>
      <c r="H178" s="35">
        <f>SUM(H99:H177)</f>
        <v>34880</v>
      </c>
      <c r="I178" s="81"/>
    </row>
    <row r="179" spans="1:9" s="79" customFormat="1" ht="45" hidden="1" x14ac:dyDescent="0.25">
      <c r="A179" s="36" t="s">
        <v>650</v>
      </c>
      <c r="B179" s="71" t="s">
        <v>690</v>
      </c>
      <c r="C179" s="36" t="s">
        <v>651</v>
      </c>
      <c r="D179" s="157">
        <v>44676</v>
      </c>
      <c r="E179" s="37">
        <v>550</v>
      </c>
      <c r="F179" s="37" t="s">
        <v>519</v>
      </c>
      <c r="G179" s="81">
        <v>550</v>
      </c>
      <c r="H179" s="81">
        <f t="shared" ref="H179" si="18">+E179-G179</f>
        <v>0</v>
      </c>
      <c r="I179" s="81" t="s">
        <v>544</v>
      </c>
    </row>
    <row r="180" spans="1:9" s="79" customFormat="1" hidden="1" x14ac:dyDescent="0.25">
      <c r="A180" s="36" t="s">
        <v>552</v>
      </c>
      <c r="B180" s="71" t="s">
        <v>553</v>
      </c>
      <c r="C180" s="36">
        <v>8320</v>
      </c>
      <c r="D180" s="157">
        <v>44771</v>
      </c>
      <c r="E180" s="37">
        <v>3000</v>
      </c>
      <c r="F180" s="81" t="s">
        <v>519</v>
      </c>
      <c r="G180" s="81">
        <v>3000</v>
      </c>
      <c r="H180" s="81">
        <f t="shared" ref="H180:H218" si="19">+E180-G180</f>
        <v>0</v>
      </c>
      <c r="I180" s="81" t="s">
        <v>544</v>
      </c>
    </row>
    <row r="181" spans="1:9" s="79" customFormat="1" ht="75" x14ac:dyDescent="0.25">
      <c r="A181" s="36" t="s">
        <v>149</v>
      </c>
      <c r="B181" s="71" t="s">
        <v>735</v>
      </c>
      <c r="C181" s="36" t="s">
        <v>736</v>
      </c>
      <c r="D181" s="157">
        <v>44806</v>
      </c>
      <c r="E181" s="37">
        <v>3173.51</v>
      </c>
      <c r="F181" s="81" t="s">
        <v>519</v>
      </c>
      <c r="G181" s="81"/>
      <c r="H181" s="81">
        <f t="shared" si="19"/>
        <v>3173.51</v>
      </c>
      <c r="I181" s="81" t="s">
        <v>518</v>
      </c>
    </row>
    <row r="182" spans="1:9" s="79" customFormat="1" ht="105" hidden="1" customHeight="1" x14ac:dyDescent="0.25">
      <c r="A182" s="36" t="s">
        <v>447</v>
      </c>
      <c r="B182" s="71" t="s">
        <v>545</v>
      </c>
      <c r="C182" s="36" t="s">
        <v>546</v>
      </c>
      <c r="D182" s="157">
        <v>44883</v>
      </c>
      <c r="E182" s="37">
        <v>44064.06</v>
      </c>
      <c r="F182" s="81" t="s">
        <v>519</v>
      </c>
      <c r="G182" s="81">
        <v>44064.06</v>
      </c>
      <c r="H182" s="81">
        <f t="shared" si="19"/>
        <v>0</v>
      </c>
      <c r="I182" s="81" t="s">
        <v>544</v>
      </c>
    </row>
    <row r="183" spans="1:9" s="79" customFormat="1" ht="60" hidden="1" customHeight="1" x14ac:dyDescent="0.25">
      <c r="A183" s="36" t="s">
        <v>461</v>
      </c>
      <c r="B183" s="71" t="s">
        <v>462</v>
      </c>
      <c r="C183" s="36" t="s">
        <v>460</v>
      </c>
      <c r="D183" s="157">
        <v>44883</v>
      </c>
      <c r="E183" s="37">
        <v>112194.4</v>
      </c>
      <c r="F183" s="81" t="s">
        <v>519</v>
      </c>
      <c r="G183" s="81">
        <v>112194.4</v>
      </c>
      <c r="H183" s="81">
        <f t="shared" si="19"/>
        <v>0</v>
      </c>
      <c r="I183" s="81" t="s">
        <v>544</v>
      </c>
    </row>
    <row r="184" spans="1:9" s="79" customFormat="1" ht="68.25" hidden="1" customHeight="1" x14ac:dyDescent="0.25">
      <c r="A184" s="36" t="s">
        <v>589</v>
      </c>
      <c r="B184" s="71" t="s">
        <v>590</v>
      </c>
      <c r="C184" s="36" t="s">
        <v>134</v>
      </c>
      <c r="D184" s="157">
        <v>44886</v>
      </c>
      <c r="E184" s="37">
        <v>35000</v>
      </c>
      <c r="F184" s="81" t="s">
        <v>519</v>
      </c>
      <c r="G184" s="81">
        <v>35000</v>
      </c>
      <c r="H184" s="81">
        <f t="shared" si="19"/>
        <v>0</v>
      </c>
      <c r="I184" s="81" t="s">
        <v>544</v>
      </c>
    </row>
    <row r="185" spans="1:9" s="79" customFormat="1" ht="45" hidden="1" customHeight="1" x14ac:dyDescent="0.25">
      <c r="A185" s="36" t="s">
        <v>138</v>
      </c>
      <c r="B185" s="71" t="s">
        <v>475</v>
      </c>
      <c r="C185" s="36" t="s">
        <v>474</v>
      </c>
      <c r="D185" s="157">
        <v>44893</v>
      </c>
      <c r="E185" s="37">
        <v>4485</v>
      </c>
      <c r="F185" s="81" t="s">
        <v>519</v>
      </c>
      <c r="G185" s="81">
        <v>4485</v>
      </c>
      <c r="H185" s="81">
        <f t="shared" si="19"/>
        <v>0</v>
      </c>
      <c r="I185" s="81" t="s">
        <v>544</v>
      </c>
    </row>
    <row r="186" spans="1:9" s="79" customFormat="1" ht="45" hidden="1" customHeight="1" x14ac:dyDescent="0.25">
      <c r="A186" s="155" t="s">
        <v>144</v>
      </c>
      <c r="B186" s="121" t="s">
        <v>610</v>
      </c>
      <c r="C186" s="36" t="s">
        <v>611</v>
      </c>
      <c r="D186" s="20">
        <v>44896</v>
      </c>
      <c r="E186" s="37">
        <v>4584</v>
      </c>
      <c r="F186" s="81" t="s">
        <v>519</v>
      </c>
      <c r="G186" s="81">
        <v>4584</v>
      </c>
      <c r="H186" s="81">
        <f t="shared" si="19"/>
        <v>0</v>
      </c>
      <c r="I186" s="81" t="s">
        <v>544</v>
      </c>
    </row>
    <row r="187" spans="1:9" s="79" customFormat="1" ht="45" hidden="1" customHeight="1" x14ac:dyDescent="0.25">
      <c r="A187" s="36" t="s">
        <v>144</v>
      </c>
      <c r="B187" s="121" t="s">
        <v>610</v>
      </c>
      <c r="C187" s="36" t="s">
        <v>612</v>
      </c>
      <c r="D187" s="20">
        <v>44896</v>
      </c>
      <c r="E187" s="37">
        <v>1528</v>
      </c>
      <c r="F187" s="81" t="s">
        <v>519</v>
      </c>
      <c r="G187" s="81">
        <v>1528</v>
      </c>
      <c r="H187" s="81">
        <f t="shared" si="19"/>
        <v>0</v>
      </c>
      <c r="I187" s="81" t="s">
        <v>544</v>
      </c>
    </row>
    <row r="188" spans="1:9" s="79" customFormat="1" ht="45" hidden="1" customHeight="1" x14ac:dyDescent="0.25">
      <c r="A188" s="155" t="s">
        <v>144</v>
      </c>
      <c r="B188" s="121" t="s">
        <v>610</v>
      </c>
      <c r="C188" s="36" t="s">
        <v>613</v>
      </c>
      <c r="D188" s="20">
        <v>44896</v>
      </c>
      <c r="E188" s="37">
        <v>4584</v>
      </c>
      <c r="F188" s="81" t="s">
        <v>519</v>
      </c>
      <c r="G188" s="81">
        <v>4584</v>
      </c>
      <c r="H188" s="81">
        <f t="shared" si="19"/>
        <v>0</v>
      </c>
      <c r="I188" s="81" t="s">
        <v>544</v>
      </c>
    </row>
    <row r="189" spans="1:9" s="79" customFormat="1" ht="75" hidden="1" customHeight="1" x14ac:dyDescent="0.25">
      <c r="A189" s="36" t="s">
        <v>323</v>
      </c>
      <c r="B189" s="6" t="s">
        <v>390</v>
      </c>
      <c r="C189" s="36" t="s">
        <v>389</v>
      </c>
      <c r="D189" s="20">
        <v>44896</v>
      </c>
      <c r="E189" s="37">
        <v>13794.35</v>
      </c>
      <c r="F189" s="81" t="s">
        <v>519</v>
      </c>
      <c r="G189" s="81">
        <v>13794.35</v>
      </c>
      <c r="H189" s="81">
        <f t="shared" si="19"/>
        <v>0</v>
      </c>
      <c r="I189" s="81" t="s">
        <v>544</v>
      </c>
    </row>
    <row r="190" spans="1:9" s="79" customFormat="1" ht="30" hidden="1" customHeight="1" x14ac:dyDescent="0.25">
      <c r="A190" s="36" t="s">
        <v>137</v>
      </c>
      <c r="B190" s="121" t="s">
        <v>148</v>
      </c>
      <c r="C190" s="36" t="s">
        <v>391</v>
      </c>
      <c r="D190" s="162">
        <v>44896</v>
      </c>
      <c r="E190" s="37">
        <v>4307</v>
      </c>
      <c r="F190" s="81" t="s">
        <v>519</v>
      </c>
      <c r="G190" s="81">
        <v>4307</v>
      </c>
      <c r="H190" s="81">
        <f t="shared" si="19"/>
        <v>0</v>
      </c>
      <c r="I190" s="81" t="s">
        <v>544</v>
      </c>
    </row>
    <row r="191" spans="1:9" s="79" customFormat="1" ht="45" hidden="1" customHeight="1" x14ac:dyDescent="0.25">
      <c r="A191" s="36" t="s">
        <v>437</v>
      </c>
      <c r="B191" s="121" t="s">
        <v>438</v>
      </c>
      <c r="C191" s="36" t="s">
        <v>436</v>
      </c>
      <c r="D191" s="162">
        <v>44896</v>
      </c>
      <c r="E191" s="37">
        <v>2549.66</v>
      </c>
      <c r="F191" s="81" t="s">
        <v>519</v>
      </c>
      <c r="G191" s="81">
        <v>2549.66</v>
      </c>
      <c r="H191" s="81">
        <f t="shared" si="19"/>
        <v>0</v>
      </c>
      <c r="I191" s="81" t="s">
        <v>544</v>
      </c>
    </row>
    <row r="192" spans="1:9" s="79" customFormat="1" ht="75" hidden="1" customHeight="1" x14ac:dyDescent="0.25">
      <c r="A192" s="36" t="s">
        <v>149</v>
      </c>
      <c r="B192" s="121" t="s">
        <v>440</v>
      </c>
      <c r="C192" s="36" t="s">
        <v>439</v>
      </c>
      <c r="D192" s="162">
        <v>44896</v>
      </c>
      <c r="E192" s="37">
        <v>3599.45</v>
      </c>
      <c r="F192" s="81" t="s">
        <v>519</v>
      </c>
      <c r="G192" s="81">
        <v>3599.45</v>
      </c>
      <c r="H192" s="81">
        <f t="shared" si="19"/>
        <v>0</v>
      </c>
      <c r="I192" s="81" t="s">
        <v>544</v>
      </c>
    </row>
    <row r="193" spans="1:9" s="79" customFormat="1" ht="60" hidden="1" customHeight="1" x14ac:dyDescent="0.25">
      <c r="A193" s="36" t="s">
        <v>267</v>
      </c>
      <c r="B193" s="71" t="s">
        <v>159</v>
      </c>
      <c r="C193" s="36">
        <v>107021</v>
      </c>
      <c r="D193" s="157">
        <v>44897</v>
      </c>
      <c r="E193" s="37">
        <v>100000</v>
      </c>
      <c r="F193" s="81" t="s">
        <v>519</v>
      </c>
      <c r="G193" s="81">
        <v>100000</v>
      </c>
      <c r="H193" s="81">
        <f t="shared" si="19"/>
        <v>0</v>
      </c>
      <c r="I193" s="81" t="s">
        <v>544</v>
      </c>
    </row>
    <row r="194" spans="1:9" s="79" customFormat="1" ht="60" hidden="1" customHeight="1" x14ac:dyDescent="0.25">
      <c r="A194" s="36" t="s">
        <v>691</v>
      </c>
      <c r="B194" s="71" t="s">
        <v>692</v>
      </c>
      <c r="C194" s="36">
        <v>9236</v>
      </c>
      <c r="D194" s="157">
        <v>44897</v>
      </c>
      <c r="E194" s="37">
        <v>2400</v>
      </c>
      <c r="F194" s="81" t="s">
        <v>519</v>
      </c>
      <c r="G194" s="81">
        <v>2400</v>
      </c>
      <c r="H194" s="81">
        <f t="shared" si="19"/>
        <v>0</v>
      </c>
      <c r="I194" s="81" t="s">
        <v>544</v>
      </c>
    </row>
    <row r="195" spans="1:9" s="79" customFormat="1" ht="45" customHeight="1" x14ac:dyDescent="0.25">
      <c r="A195" s="36" t="s">
        <v>412</v>
      </c>
      <c r="B195" s="71" t="s">
        <v>413</v>
      </c>
      <c r="C195" s="36">
        <v>9254</v>
      </c>
      <c r="D195" s="157">
        <v>44897</v>
      </c>
      <c r="E195" s="37">
        <v>9600</v>
      </c>
      <c r="F195" s="81" t="s">
        <v>519</v>
      </c>
      <c r="G195" s="80"/>
      <c r="H195" s="81">
        <f t="shared" si="19"/>
        <v>9600</v>
      </c>
      <c r="I195" s="81" t="s">
        <v>518</v>
      </c>
    </row>
    <row r="196" spans="1:9" s="79" customFormat="1" ht="60" hidden="1" customHeight="1" x14ac:dyDescent="0.25">
      <c r="A196" s="36" t="s">
        <v>522</v>
      </c>
      <c r="B196" s="71" t="s">
        <v>521</v>
      </c>
      <c r="C196" s="36" t="s">
        <v>523</v>
      </c>
      <c r="D196" s="157">
        <v>44897</v>
      </c>
      <c r="E196" s="37">
        <v>46187.93</v>
      </c>
      <c r="F196" s="81" t="s">
        <v>519</v>
      </c>
      <c r="G196" s="81">
        <v>46187.93</v>
      </c>
      <c r="H196" s="81">
        <f t="shared" si="19"/>
        <v>0</v>
      </c>
      <c r="I196" s="81" t="s">
        <v>544</v>
      </c>
    </row>
    <row r="197" spans="1:9" s="79" customFormat="1" ht="45" hidden="1" customHeight="1" x14ac:dyDescent="0.25">
      <c r="A197" s="36" t="s">
        <v>138</v>
      </c>
      <c r="B197" s="71" t="s">
        <v>430</v>
      </c>
      <c r="C197" s="36" t="s">
        <v>429</v>
      </c>
      <c r="D197" s="157">
        <v>44897</v>
      </c>
      <c r="E197" s="37">
        <v>3640</v>
      </c>
      <c r="F197" s="81" t="s">
        <v>519</v>
      </c>
      <c r="G197" s="81">
        <v>3640</v>
      </c>
      <c r="H197" s="81">
        <f t="shared" si="19"/>
        <v>0</v>
      </c>
      <c r="I197" s="81" t="s">
        <v>544</v>
      </c>
    </row>
    <row r="198" spans="1:9" s="79" customFormat="1" ht="60" hidden="1" customHeight="1" x14ac:dyDescent="0.25">
      <c r="A198" s="36" t="s">
        <v>478</v>
      </c>
      <c r="B198" s="71" t="s">
        <v>480</v>
      </c>
      <c r="C198" s="36">
        <v>7265</v>
      </c>
      <c r="D198" s="157">
        <v>44897</v>
      </c>
      <c r="E198" s="37">
        <v>9278.23</v>
      </c>
      <c r="F198" s="81" t="s">
        <v>519</v>
      </c>
      <c r="G198" s="81">
        <v>9278.23</v>
      </c>
      <c r="H198" s="81">
        <f t="shared" si="19"/>
        <v>0</v>
      </c>
      <c r="I198" s="81" t="s">
        <v>544</v>
      </c>
    </row>
    <row r="199" spans="1:9" s="79" customFormat="1" ht="60" hidden="1" customHeight="1" x14ac:dyDescent="0.25">
      <c r="A199" s="36" t="s">
        <v>394</v>
      </c>
      <c r="B199" s="71" t="s">
        <v>395</v>
      </c>
      <c r="C199" s="36" t="s">
        <v>393</v>
      </c>
      <c r="D199" s="157">
        <v>44898</v>
      </c>
      <c r="E199" s="37">
        <v>58150.400000000001</v>
      </c>
      <c r="F199" s="81" t="s">
        <v>519</v>
      </c>
      <c r="G199" s="81">
        <v>58150.400000000001</v>
      </c>
      <c r="H199" s="81">
        <f t="shared" si="19"/>
        <v>0</v>
      </c>
      <c r="I199" s="81" t="s">
        <v>544</v>
      </c>
    </row>
    <row r="200" spans="1:9" s="79" customFormat="1" ht="60" hidden="1" customHeight="1" x14ac:dyDescent="0.25">
      <c r="A200" s="36" t="s">
        <v>160</v>
      </c>
      <c r="B200" s="71" t="s">
        <v>577</v>
      </c>
      <c r="C200" s="36" t="s">
        <v>578</v>
      </c>
      <c r="D200" s="157">
        <v>44900</v>
      </c>
      <c r="E200" s="37">
        <v>2598.2199999999998</v>
      </c>
      <c r="F200" s="81" t="s">
        <v>519</v>
      </c>
      <c r="G200" s="81">
        <v>2598.2199999999998</v>
      </c>
      <c r="H200" s="81">
        <f t="shared" si="19"/>
        <v>0</v>
      </c>
      <c r="I200" s="81" t="s">
        <v>544</v>
      </c>
    </row>
    <row r="201" spans="1:9" s="79" customFormat="1" ht="45" hidden="1" customHeight="1" x14ac:dyDescent="0.25">
      <c r="A201" s="36" t="s">
        <v>458</v>
      </c>
      <c r="B201" s="71" t="s">
        <v>459</v>
      </c>
      <c r="C201" s="36" t="s">
        <v>457</v>
      </c>
      <c r="D201" s="157">
        <v>44900</v>
      </c>
      <c r="E201" s="37">
        <v>40474</v>
      </c>
      <c r="F201" s="81" t="s">
        <v>519</v>
      </c>
      <c r="G201" s="81">
        <v>40474</v>
      </c>
      <c r="H201" s="81">
        <f t="shared" si="19"/>
        <v>0</v>
      </c>
      <c r="I201" s="81" t="s">
        <v>544</v>
      </c>
    </row>
    <row r="202" spans="1:9" s="79" customFormat="1" ht="60" hidden="1" customHeight="1" x14ac:dyDescent="0.25">
      <c r="A202" s="36" t="s">
        <v>167</v>
      </c>
      <c r="B202" s="71" t="s">
        <v>397</v>
      </c>
      <c r="C202" s="36" t="s">
        <v>396</v>
      </c>
      <c r="D202" s="157">
        <v>44900</v>
      </c>
      <c r="E202" s="37">
        <v>23065.98</v>
      </c>
      <c r="F202" s="81" t="s">
        <v>519</v>
      </c>
      <c r="G202" s="81">
        <v>23065.98</v>
      </c>
      <c r="H202" s="81">
        <f t="shared" si="19"/>
        <v>0</v>
      </c>
      <c r="I202" s="81" t="s">
        <v>544</v>
      </c>
    </row>
    <row r="203" spans="1:9" s="79" customFormat="1" ht="30" hidden="1" customHeight="1" x14ac:dyDescent="0.25">
      <c r="A203" s="36" t="s">
        <v>167</v>
      </c>
      <c r="B203" s="71" t="s">
        <v>175</v>
      </c>
      <c r="C203" s="36" t="s">
        <v>396</v>
      </c>
      <c r="D203" s="157">
        <v>44900</v>
      </c>
      <c r="E203" s="37">
        <v>2130</v>
      </c>
      <c r="F203" s="81" t="s">
        <v>519</v>
      </c>
      <c r="G203" s="81">
        <v>2130</v>
      </c>
      <c r="H203" s="81">
        <f t="shared" si="19"/>
        <v>0</v>
      </c>
      <c r="I203" s="81" t="s">
        <v>544</v>
      </c>
    </row>
    <row r="204" spans="1:9" s="79" customFormat="1" ht="30" hidden="1" customHeight="1" x14ac:dyDescent="0.25">
      <c r="A204" s="36" t="s">
        <v>167</v>
      </c>
      <c r="B204" s="71" t="s">
        <v>176</v>
      </c>
      <c r="C204" s="36" t="s">
        <v>396</v>
      </c>
      <c r="D204" s="157">
        <v>44900</v>
      </c>
      <c r="E204" s="37">
        <v>2127</v>
      </c>
      <c r="F204" s="81" t="s">
        <v>519</v>
      </c>
      <c r="G204" s="81">
        <v>2127</v>
      </c>
      <c r="H204" s="81">
        <f t="shared" si="19"/>
        <v>0</v>
      </c>
      <c r="I204" s="81" t="s">
        <v>544</v>
      </c>
    </row>
    <row r="205" spans="1:9" s="79" customFormat="1" ht="45" hidden="1" customHeight="1" x14ac:dyDescent="0.25">
      <c r="A205" s="36" t="s">
        <v>167</v>
      </c>
      <c r="B205" s="71" t="s">
        <v>177</v>
      </c>
      <c r="C205" s="36" t="s">
        <v>396</v>
      </c>
      <c r="D205" s="157">
        <v>44900</v>
      </c>
      <c r="E205" s="37">
        <v>360</v>
      </c>
      <c r="F205" s="81" t="s">
        <v>519</v>
      </c>
      <c r="G205" s="81">
        <v>360</v>
      </c>
      <c r="H205" s="81">
        <f t="shared" si="19"/>
        <v>0</v>
      </c>
      <c r="I205" s="81" t="s">
        <v>544</v>
      </c>
    </row>
    <row r="206" spans="1:9" s="79" customFormat="1" ht="60" hidden="1" customHeight="1" x14ac:dyDescent="0.25">
      <c r="A206" s="36" t="s">
        <v>399</v>
      </c>
      <c r="B206" s="71" t="s">
        <v>400</v>
      </c>
      <c r="C206" s="36">
        <v>237</v>
      </c>
      <c r="D206" s="157">
        <v>44900</v>
      </c>
      <c r="E206" s="37">
        <v>162840</v>
      </c>
      <c r="F206" s="81" t="s">
        <v>519</v>
      </c>
      <c r="G206" s="81">
        <v>162840</v>
      </c>
      <c r="H206" s="81">
        <f t="shared" si="19"/>
        <v>0</v>
      </c>
      <c r="I206" s="81" t="s">
        <v>544</v>
      </c>
    </row>
    <row r="207" spans="1:9" s="79" customFormat="1" ht="45" hidden="1" customHeight="1" x14ac:dyDescent="0.25">
      <c r="A207" s="36" t="s">
        <v>402</v>
      </c>
      <c r="B207" s="71" t="s">
        <v>403</v>
      </c>
      <c r="C207" s="36" t="s">
        <v>401</v>
      </c>
      <c r="D207" s="157">
        <v>44900</v>
      </c>
      <c r="E207" s="37">
        <v>97108.1</v>
      </c>
      <c r="F207" s="81" t="s">
        <v>519</v>
      </c>
      <c r="G207" s="81">
        <v>97108.1</v>
      </c>
      <c r="H207" s="81">
        <f t="shared" si="19"/>
        <v>0</v>
      </c>
      <c r="I207" s="81" t="s">
        <v>544</v>
      </c>
    </row>
    <row r="208" spans="1:9" s="79" customFormat="1" ht="60" hidden="1" customHeight="1" x14ac:dyDescent="0.25">
      <c r="A208" s="36" t="s">
        <v>267</v>
      </c>
      <c r="B208" s="71" t="s">
        <v>159</v>
      </c>
      <c r="C208" s="36">
        <v>107026</v>
      </c>
      <c r="D208" s="157">
        <v>44900</v>
      </c>
      <c r="E208" s="37">
        <v>90000</v>
      </c>
      <c r="F208" s="81" t="s">
        <v>519</v>
      </c>
      <c r="G208" s="81">
        <v>90000</v>
      </c>
      <c r="H208" s="81">
        <f t="shared" si="19"/>
        <v>0</v>
      </c>
      <c r="I208" s="81" t="s">
        <v>544</v>
      </c>
    </row>
    <row r="209" spans="1:9" s="79" customFormat="1" ht="60" hidden="1" customHeight="1" x14ac:dyDescent="0.25">
      <c r="A209" s="36" t="s">
        <v>267</v>
      </c>
      <c r="B209" s="71" t="s">
        <v>159</v>
      </c>
      <c r="C209" s="36">
        <v>107059</v>
      </c>
      <c r="D209" s="157">
        <v>44900</v>
      </c>
      <c r="E209" s="37">
        <v>116800</v>
      </c>
      <c r="F209" s="81" t="s">
        <v>519</v>
      </c>
      <c r="G209" s="81">
        <v>116800</v>
      </c>
      <c r="H209" s="81">
        <f t="shared" si="19"/>
        <v>0</v>
      </c>
      <c r="I209" s="81" t="s">
        <v>544</v>
      </c>
    </row>
    <row r="210" spans="1:9" s="79" customFormat="1" ht="60" hidden="1" customHeight="1" x14ac:dyDescent="0.25">
      <c r="A210" s="36" t="s">
        <v>281</v>
      </c>
      <c r="B210" s="71" t="s">
        <v>407</v>
      </c>
      <c r="C210" s="36" t="s">
        <v>406</v>
      </c>
      <c r="D210" s="157">
        <v>44901</v>
      </c>
      <c r="E210" s="37">
        <v>88795</v>
      </c>
      <c r="F210" s="81" t="s">
        <v>519</v>
      </c>
      <c r="G210" s="81">
        <v>88795</v>
      </c>
      <c r="H210" s="81">
        <f t="shared" si="19"/>
        <v>0</v>
      </c>
      <c r="I210" s="81" t="s">
        <v>544</v>
      </c>
    </row>
    <row r="211" spans="1:9" s="79" customFormat="1" ht="45" hidden="1" customHeight="1" x14ac:dyDescent="0.25">
      <c r="A211" s="36" t="s">
        <v>414</v>
      </c>
      <c r="B211" s="71" t="s">
        <v>415</v>
      </c>
      <c r="C211" s="36">
        <v>9289</v>
      </c>
      <c r="D211" s="157">
        <v>44901</v>
      </c>
      <c r="E211" s="37">
        <v>2400</v>
      </c>
      <c r="F211" s="81" t="s">
        <v>519</v>
      </c>
      <c r="G211" s="81">
        <v>2400</v>
      </c>
      <c r="H211" s="81">
        <f t="shared" si="19"/>
        <v>0</v>
      </c>
      <c r="I211" s="81" t="s">
        <v>544</v>
      </c>
    </row>
    <row r="212" spans="1:9" s="79" customFormat="1" ht="60" hidden="1" customHeight="1" x14ac:dyDescent="0.25">
      <c r="A212" s="36" t="s">
        <v>416</v>
      </c>
      <c r="B212" s="71" t="s">
        <v>417</v>
      </c>
      <c r="C212" s="36">
        <v>9294</v>
      </c>
      <c r="D212" s="157">
        <v>44901</v>
      </c>
      <c r="E212" s="37">
        <v>3000</v>
      </c>
      <c r="F212" s="81" t="s">
        <v>519</v>
      </c>
      <c r="G212" s="81">
        <v>3000</v>
      </c>
      <c r="H212" s="81">
        <f t="shared" si="19"/>
        <v>0</v>
      </c>
      <c r="I212" s="81" t="s">
        <v>544</v>
      </c>
    </row>
    <row r="213" spans="1:9" s="79" customFormat="1" ht="60" hidden="1" customHeight="1" x14ac:dyDescent="0.25">
      <c r="A213" s="36" t="s">
        <v>432</v>
      </c>
      <c r="B213" s="71" t="s">
        <v>433</v>
      </c>
      <c r="C213" s="36" t="s">
        <v>431</v>
      </c>
      <c r="D213" s="157">
        <v>44901</v>
      </c>
      <c r="E213" s="37">
        <v>42080.04</v>
      </c>
      <c r="F213" s="81" t="s">
        <v>519</v>
      </c>
      <c r="G213" s="81">
        <v>42080.04</v>
      </c>
      <c r="H213" s="81">
        <f t="shared" si="19"/>
        <v>0</v>
      </c>
      <c r="I213" s="81" t="s">
        <v>544</v>
      </c>
    </row>
    <row r="214" spans="1:9" s="79" customFormat="1" ht="60" hidden="1" customHeight="1" x14ac:dyDescent="0.25">
      <c r="A214" s="36" t="s">
        <v>435</v>
      </c>
      <c r="B214" s="71" t="s">
        <v>433</v>
      </c>
      <c r="C214" s="36" t="s">
        <v>434</v>
      </c>
      <c r="D214" s="157">
        <v>44901</v>
      </c>
      <c r="E214" s="37">
        <v>9204</v>
      </c>
      <c r="F214" s="81" t="s">
        <v>519</v>
      </c>
      <c r="G214" s="81">
        <v>9204</v>
      </c>
      <c r="H214" s="81">
        <f t="shared" si="19"/>
        <v>0</v>
      </c>
      <c r="I214" s="81" t="s">
        <v>544</v>
      </c>
    </row>
    <row r="215" spans="1:9" s="79" customFormat="1" ht="30" hidden="1" customHeight="1" x14ac:dyDescent="0.25">
      <c r="A215" s="36" t="s">
        <v>442</v>
      </c>
      <c r="B215" s="71" t="s">
        <v>443</v>
      </c>
      <c r="C215" s="36" t="s">
        <v>441</v>
      </c>
      <c r="D215" s="157">
        <v>44901</v>
      </c>
      <c r="E215" s="37">
        <v>192000</v>
      </c>
      <c r="F215" s="81" t="s">
        <v>519</v>
      </c>
      <c r="G215" s="81">
        <v>192000</v>
      </c>
      <c r="H215" s="81">
        <f t="shared" si="19"/>
        <v>0</v>
      </c>
      <c r="I215" s="81" t="s">
        <v>544</v>
      </c>
    </row>
    <row r="216" spans="1:9" s="79" customFormat="1" ht="45" hidden="1" customHeight="1" x14ac:dyDescent="0.25">
      <c r="A216" s="36" t="s">
        <v>442</v>
      </c>
      <c r="B216" s="71" t="s">
        <v>445</v>
      </c>
      <c r="C216" s="36" t="s">
        <v>444</v>
      </c>
      <c r="D216" s="157">
        <v>44901</v>
      </c>
      <c r="E216" s="37">
        <v>31564.37</v>
      </c>
      <c r="F216" s="81" t="s">
        <v>519</v>
      </c>
      <c r="G216" s="81">
        <v>31564.37</v>
      </c>
      <c r="H216" s="81">
        <f t="shared" si="19"/>
        <v>0</v>
      </c>
      <c r="I216" s="81" t="s">
        <v>544</v>
      </c>
    </row>
    <row r="217" spans="1:9" s="79" customFormat="1" ht="105" hidden="1" customHeight="1" x14ac:dyDescent="0.25">
      <c r="A217" s="36" t="s">
        <v>447</v>
      </c>
      <c r="B217" s="71" t="s">
        <v>448</v>
      </c>
      <c r="C217" s="36" t="s">
        <v>446</v>
      </c>
      <c r="D217" s="157">
        <v>44901</v>
      </c>
      <c r="E217" s="37">
        <v>11043.99</v>
      </c>
      <c r="F217" s="81" t="s">
        <v>519</v>
      </c>
      <c r="G217" s="81">
        <v>11043.99</v>
      </c>
      <c r="H217" s="81">
        <f t="shared" si="19"/>
        <v>0</v>
      </c>
      <c r="I217" s="81" t="s">
        <v>544</v>
      </c>
    </row>
    <row r="218" spans="1:9" s="79" customFormat="1" ht="45" hidden="1" customHeight="1" x14ac:dyDescent="0.25">
      <c r="A218" s="36" t="s">
        <v>423</v>
      </c>
      <c r="B218" s="71" t="s">
        <v>424</v>
      </c>
      <c r="C218" s="36" t="s">
        <v>681</v>
      </c>
      <c r="D218" s="157">
        <v>44902</v>
      </c>
      <c r="E218" s="37">
        <v>50740</v>
      </c>
      <c r="F218" s="81" t="s">
        <v>519</v>
      </c>
      <c r="G218" s="81">
        <v>50740</v>
      </c>
      <c r="H218" s="81">
        <f t="shared" si="19"/>
        <v>0</v>
      </c>
      <c r="I218" s="81" t="s">
        <v>544</v>
      </c>
    </row>
    <row r="219" spans="1:9" s="79" customFormat="1" ht="60" hidden="1" customHeight="1" x14ac:dyDescent="0.25">
      <c r="A219" s="36" t="s">
        <v>409</v>
      </c>
      <c r="B219" s="71" t="s">
        <v>410</v>
      </c>
      <c r="C219" s="36" t="s">
        <v>408</v>
      </c>
      <c r="D219" s="157">
        <v>44903</v>
      </c>
      <c r="E219" s="37">
        <v>76700</v>
      </c>
      <c r="F219" s="81" t="s">
        <v>519</v>
      </c>
      <c r="G219" s="81">
        <v>76700</v>
      </c>
      <c r="H219" s="81">
        <f t="shared" ref="H219:H262" si="20">+E219-G219</f>
        <v>0</v>
      </c>
      <c r="I219" s="81" t="s">
        <v>544</v>
      </c>
    </row>
    <row r="220" spans="1:9" s="79" customFormat="1" ht="75" hidden="1" customHeight="1" x14ac:dyDescent="0.25">
      <c r="A220" s="36" t="s">
        <v>450</v>
      </c>
      <c r="B220" s="71" t="s">
        <v>451</v>
      </c>
      <c r="C220" s="36" t="s">
        <v>449</v>
      </c>
      <c r="D220" s="157">
        <v>44903</v>
      </c>
      <c r="E220" s="37">
        <v>2351.04</v>
      </c>
      <c r="F220" s="81" t="s">
        <v>519</v>
      </c>
      <c r="G220" s="81">
        <v>2351.04</v>
      </c>
      <c r="H220" s="81">
        <f t="shared" si="20"/>
        <v>0</v>
      </c>
      <c r="I220" s="81" t="s">
        <v>544</v>
      </c>
    </row>
    <row r="221" spans="1:9" s="79" customFormat="1" ht="75" hidden="1" customHeight="1" x14ac:dyDescent="0.25">
      <c r="A221" s="36" t="s">
        <v>450</v>
      </c>
      <c r="B221" s="71" t="s">
        <v>453</v>
      </c>
      <c r="C221" s="36" t="s">
        <v>452</v>
      </c>
      <c r="D221" s="157">
        <v>44903</v>
      </c>
      <c r="E221" s="37">
        <v>2866.25</v>
      </c>
      <c r="F221" s="81" t="s">
        <v>519</v>
      </c>
      <c r="G221" s="81">
        <v>2866.25</v>
      </c>
      <c r="H221" s="81">
        <f t="shared" si="20"/>
        <v>0</v>
      </c>
      <c r="I221" s="81" t="s">
        <v>544</v>
      </c>
    </row>
    <row r="222" spans="1:9" s="79" customFormat="1" ht="75" hidden="1" customHeight="1" x14ac:dyDescent="0.25">
      <c r="A222" s="36" t="s">
        <v>455</v>
      </c>
      <c r="B222" s="71" t="s">
        <v>456</v>
      </c>
      <c r="C222" s="36" t="s">
        <v>454</v>
      </c>
      <c r="D222" s="157">
        <v>44903</v>
      </c>
      <c r="E222" s="37">
        <v>2092.44</v>
      </c>
      <c r="F222" s="81" t="s">
        <v>519</v>
      </c>
      <c r="G222" s="81">
        <v>2092.44</v>
      </c>
      <c r="H222" s="81">
        <f t="shared" si="20"/>
        <v>0</v>
      </c>
      <c r="I222" s="81" t="s">
        <v>544</v>
      </c>
    </row>
    <row r="223" spans="1:9" s="79" customFormat="1" ht="90" hidden="1" customHeight="1" x14ac:dyDescent="0.25">
      <c r="A223" s="36" t="s">
        <v>447</v>
      </c>
      <c r="B223" s="71" t="s">
        <v>482</v>
      </c>
      <c r="C223" s="36" t="s">
        <v>481</v>
      </c>
      <c r="D223" s="157">
        <v>44816</v>
      </c>
      <c r="E223" s="37">
        <v>39100.28</v>
      </c>
      <c r="F223" s="81" t="s">
        <v>519</v>
      </c>
      <c r="G223" s="81">
        <v>39100.28</v>
      </c>
      <c r="H223" s="81">
        <f t="shared" si="20"/>
        <v>0</v>
      </c>
      <c r="I223" s="81" t="s">
        <v>544</v>
      </c>
    </row>
    <row r="224" spans="1:9" s="79" customFormat="1" ht="60" hidden="1" customHeight="1" x14ac:dyDescent="0.25">
      <c r="A224" s="36" t="s">
        <v>427</v>
      </c>
      <c r="B224" s="71" t="s">
        <v>428</v>
      </c>
      <c r="C224" s="36" t="s">
        <v>426</v>
      </c>
      <c r="D224" s="157">
        <v>44907</v>
      </c>
      <c r="E224" s="37">
        <v>92582.8</v>
      </c>
      <c r="F224" s="81" t="s">
        <v>519</v>
      </c>
      <c r="G224" s="81">
        <v>92582.8</v>
      </c>
      <c r="H224" s="81">
        <f t="shared" si="20"/>
        <v>0</v>
      </c>
      <c r="I224" s="81" t="s">
        <v>544</v>
      </c>
    </row>
    <row r="225" spans="1:9" s="79" customFormat="1" ht="45" hidden="1" customHeight="1" x14ac:dyDescent="0.25">
      <c r="A225" s="36" t="s">
        <v>418</v>
      </c>
      <c r="B225" s="71" t="s">
        <v>419</v>
      </c>
      <c r="C225" s="36">
        <v>9333</v>
      </c>
      <c r="D225" s="157">
        <v>44908</v>
      </c>
      <c r="E225" s="37">
        <v>3000</v>
      </c>
      <c r="F225" s="81" t="s">
        <v>519</v>
      </c>
      <c r="G225" s="81">
        <v>3000</v>
      </c>
      <c r="H225" s="81">
        <f t="shared" si="20"/>
        <v>0</v>
      </c>
      <c r="I225" s="81" t="s">
        <v>544</v>
      </c>
    </row>
    <row r="226" spans="1:9" s="79" customFormat="1" ht="45" hidden="1" customHeight="1" x14ac:dyDescent="0.25">
      <c r="A226" s="36" t="s">
        <v>420</v>
      </c>
      <c r="B226" s="71" t="s">
        <v>421</v>
      </c>
      <c r="C226" s="36">
        <v>9343</v>
      </c>
      <c r="D226" s="157">
        <v>44908</v>
      </c>
      <c r="E226" s="37">
        <v>3000</v>
      </c>
      <c r="F226" s="81" t="s">
        <v>519</v>
      </c>
      <c r="G226" s="81">
        <v>3000</v>
      </c>
      <c r="H226" s="81">
        <f t="shared" si="20"/>
        <v>0</v>
      </c>
      <c r="I226" s="81" t="s">
        <v>544</v>
      </c>
    </row>
    <row r="227" spans="1:9" s="79" customFormat="1" ht="45" hidden="1" customHeight="1" x14ac:dyDescent="0.25">
      <c r="A227" s="36" t="s">
        <v>138</v>
      </c>
      <c r="B227" s="71" t="s">
        <v>477</v>
      </c>
      <c r="C227" s="36" t="s">
        <v>476</v>
      </c>
      <c r="D227" s="157">
        <v>44908</v>
      </c>
      <c r="E227" s="37">
        <v>1820</v>
      </c>
      <c r="F227" s="81" t="s">
        <v>519</v>
      </c>
      <c r="G227" s="81">
        <v>1820</v>
      </c>
      <c r="H227" s="81">
        <f t="shared" si="20"/>
        <v>0</v>
      </c>
      <c r="I227" s="81" t="s">
        <v>544</v>
      </c>
    </row>
    <row r="228" spans="1:9" s="79" customFormat="1" ht="45" hidden="1" customHeight="1" x14ac:dyDescent="0.25">
      <c r="A228" s="36" t="s">
        <v>138</v>
      </c>
      <c r="B228" s="71" t="s">
        <v>473</v>
      </c>
      <c r="C228" s="36" t="s">
        <v>472</v>
      </c>
      <c r="D228" s="157">
        <v>44908</v>
      </c>
      <c r="E228" s="37">
        <v>2080</v>
      </c>
      <c r="F228" s="81" t="s">
        <v>519</v>
      </c>
      <c r="G228" s="81">
        <v>2080</v>
      </c>
      <c r="H228" s="81">
        <f t="shared" si="20"/>
        <v>0</v>
      </c>
      <c r="I228" s="81" t="s">
        <v>544</v>
      </c>
    </row>
    <row r="229" spans="1:9" s="79" customFormat="1" ht="75" hidden="1" customHeight="1" x14ac:dyDescent="0.25">
      <c r="A229" s="36" t="s">
        <v>466</v>
      </c>
      <c r="B229" s="71" t="s">
        <v>467</v>
      </c>
      <c r="C229" s="36" t="s">
        <v>465</v>
      </c>
      <c r="D229" s="157">
        <v>44909</v>
      </c>
      <c r="E229" s="37">
        <v>20700</v>
      </c>
      <c r="F229" s="81" t="s">
        <v>519</v>
      </c>
      <c r="G229" s="81">
        <v>20700</v>
      </c>
      <c r="H229" s="81">
        <f t="shared" si="20"/>
        <v>0</v>
      </c>
      <c r="I229" s="81" t="s">
        <v>544</v>
      </c>
    </row>
    <row r="230" spans="1:9" s="79" customFormat="1" ht="45" hidden="1" customHeight="1" x14ac:dyDescent="0.25">
      <c r="A230" s="36" t="s">
        <v>486</v>
      </c>
      <c r="B230" s="71" t="s">
        <v>487</v>
      </c>
      <c r="C230" s="36">
        <v>9361</v>
      </c>
      <c r="D230" s="157">
        <v>44909</v>
      </c>
      <c r="E230" s="37">
        <v>3000</v>
      </c>
      <c r="F230" s="81" t="s">
        <v>519</v>
      </c>
      <c r="G230" s="81">
        <v>3000</v>
      </c>
      <c r="H230" s="81">
        <f t="shared" si="20"/>
        <v>0</v>
      </c>
      <c r="I230" s="81" t="s">
        <v>544</v>
      </c>
    </row>
    <row r="231" spans="1:9" s="79" customFormat="1" ht="45" hidden="1" customHeight="1" x14ac:dyDescent="0.25">
      <c r="A231" s="36" t="s">
        <v>488</v>
      </c>
      <c r="B231" s="71" t="s">
        <v>489</v>
      </c>
      <c r="C231" s="36">
        <v>9362</v>
      </c>
      <c r="D231" s="157">
        <v>44909</v>
      </c>
      <c r="E231" s="37">
        <v>2400</v>
      </c>
      <c r="F231" s="81" t="s">
        <v>519</v>
      </c>
      <c r="G231" s="81">
        <v>2400</v>
      </c>
      <c r="H231" s="81">
        <f t="shared" si="20"/>
        <v>0</v>
      </c>
      <c r="I231" s="81" t="s">
        <v>544</v>
      </c>
    </row>
    <row r="232" spans="1:9" s="79" customFormat="1" ht="60" hidden="1" customHeight="1" x14ac:dyDescent="0.25">
      <c r="A232" s="36" t="s">
        <v>490</v>
      </c>
      <c r="B232" s="71" t="s">
        <v>491</v>
      </c>
      <c r="C232" s="36">
        <v>9373</v>
      </c>
      <c r="D232" s="157">
        <v>44909</v>
      </c>
      <c r="E232" s="37">
        <v>3000</v>
      </c>
      <c r="F232" s="81" t="s">
        <v>519</v>
      </c>
      <c r="G232" s="81">
        <v>3000</v>
      </c>
      <c r="H232" s="81">
        <f t="shared" si="20"/>
        <v>0</v>
      </c>
      <c r="I232" s="81" t="s">
        <v>544</v>
      </c>
    </row>
    <row r="233" spans="1:9" s="79" customFormat="1" ht="45" hidden="1" customHeight="1" x14ac:dyDescent="0.25">
      <c r="A233" s="36" t="s">
        <v>496</v>
      </c>
      <c r="B233" s="71" t="s">
        <v>495</v>
      </c>
      <c r="C233" s="36" t="s">
        <v>500</v>
      </c>
      <c r="D233" s="157">
        <v>44909</v>
      </c>
      <c r="E233" s="37">
        <v>8254.92</v>
      </c>
      <c r="F233" s="81" t="s">
        <v>519</v>
      </c>
      <c r="G233" s="81">
        <v>8254.92</v>
      </c>
      <c r="H233" s="81">
        <f t="shared" si="20"/>
        <v>0</v>
      </c>
      <c r="I233" s="81" t="s">
        <v>544</v>
      </c>
    </row>
    <row r="234" spans="1:9" s="79" customFormat="1" ht="30" hidden="1" customHeight="1" x14ac:dyDescent="0.25">
      <c r="A234" s="36" t="s">
        <v>496</v>
      </c>
      <c r="B234" s="71" t="s">
        <v>175</v>
      </c>
      <c r="C234" s="36" t="s">
        <v>500</v>
      </c>
      <c r="D234" s="157">
        <v>44909</v>
      </c>
      <c r="E234" s="37">
        <v>624.79999999999995</v>
      </c>
      <c r="F234" s="81" t="s">
        <v>519</v>
      </c>
      <c r="G234" s="81">
        <v>624.79999999999995</v>
      </c>
      <c r="H234" s="81">
        <f t="shared" si="20"/>
        <v>0</v>
      </c>
      <c r="I234" s="81" t="s">
        <v>544</v>
      </c>
    </row>
    <row r="235" spans="1:9" s="79" customFormat="1" ht="30" hidden="1" customHeight="1" x14ac:dyDescent="0.25">
      <c r="A235" s="36" t="s">
        <v>496</v>
      </c>
      <c r="B235" s="71" t="s">
        <v>176</v>
      </c>
      <c r="C235" s="36" t="s">
        <v>500</v>
      </c>
      <c r="D235" s="157">
        <v>44909</v>
      </c>
      <c r="E235" s="37">
        <v>623.91999999999996</v>
      </c>
      <c r="F235" s="81" t="s">
        <v>519</v>
      </c>
      <c r="G235" s="81">
        <v>623.91999999999996</v>
      </c>
      <c r="H235" s="81">
        <f t="shared" si="20"/>
        <v>0</v>
      </c>
      <c r="I235" s="81" t="s">
        <v>544</v>
      </c>
    </row>
    <row r="236" spans="1:9" s="79" customFormat="1" ht="45" hidden="1" customHeight="1" x14ac:dyDescent="0.25">
      <c r="A236" s="36" t="s">
        <v>496</v>
      </c>
      <c r="B236" s="71" t="s">
        <v>177</v>
      </c>
      <c r="C236" s="36" t="s">
        <v>500</v>
      </c>
      <c r="D236" s="157">
        <v>44909</v>
      </c>
      <c r="E236" s="37">
        <v>105.6</v>
      </c>
      <c r="F236" s="81" t="s">
        <v>519</v>
      </c>
      <c r="G236" s="81">
        <v>105.6</v>
      </c>
      <c r="H236" s="81">
        <f t="shared" si="20"/>
        <v>0</v>
      </c>
      <c r="I236" s="81" t="s">
        <v>544</v>
      </c>
    </row>
    <row r="237" spans="1:9" s="79" customFormat="1" hidden="1" x14ac:dyDescent="0.25">
      <c r="A237" s="36" t="s">
        <v>496</v>
      </c>
      <c r="B237" s="71" t="s">
        <v>499</v>
      </c>
      <c r="C237" s="36" t="s">
        <v>500</v>
      </c>
      <c r="D237" s="157">
        <v>44909</v>
      </c>
      <c r="E237" s="37">
        <v>25</v>
      </c>
      <c r="F237" s="81" t="s">
        <v>519</v>
      </c>
      <c r="G237" s="81">
        <v>25</v>
      </c>
      <c r="H237" s="81">
        <f t="shared" si="20"/>
        <v>0</v>
      </c>
      <c r="I237" s="81" t="s">
        <v>544</v>
      </c>
    </row>
    <row r="238" spans="1:9" s="79" customFormat="1" ht="45" x14ac:dyDescent="0.25">
      <c r="A238" s="36" t="s">
        <v>647</v>
      </c>
      <c r="B238" s="71" t="s">
        <v>648</v>
      </c>
      <c r="C238" s="36" t="s">
        <v>649</v>
      </c>
      <c r="D238" s="157">
        <v>44910</v>
      </c>
      <c r="E238" s="37">
        <v>1199.8399999999999</v>
      </c>
      <c r="F238" s="81" t="s">
        <v>519</v>
      </c>
      <c r="G238" s="81"/>
      <c r="H238" s="81">
        <f t="shared" si="20"/>
        <v>1199.8399999999999</v>
      </c>
      <c r="I238" s="81" t="s">
        <v>518</v>
      </c>
    </row>
    <row r="239" spans="1:9" s="79" customFormat="1" ht="60" hidden="1" x14ac:dyDescent="0.25">
      <c r="A239" s="36" t="s">
        <v>603</v>
      </c>
      <c r="B239" s="71" t="s">
        <v>433</v>
      </c>
      <c r="C239" s="36" t="s">
        <v>604</v>
      </c>
      <c r="D239" s="157">
        <v>44910</v>
      </c>
      <c r="E239" s="37">
        <v>261279.08</v>
      </c>
      <c r="F239" s="81" t="s">
        <v>519</v>
      </c>
      <c r="G239" s="81">
        <v>261279.08</v>
      </c>
      <c r="H239" s="81">
        <f t="shared" si="20"/>
        <v>0</v>
      </c>
      <c r="I239" s="81" t="s">
        <v>544</v>
      </c>
    </row>
    <row r="240" spans="1:9" s="79" customFormat="1" ht="45" hidden="1" x14ac:dyDescent="0.25">
      <c r="A240" s="36" t="s">
        <v>605</v>
      </c>
      <c r="B240" s="71" t="s">
        <v>606</v>
      </c>
      <c r="C240" s="36" t="s">
        <v>607</v>
      </c>
      <c r="D240" s="157">
        <v>44910</v>
      </c>
      <c r="E240" s="37">
        <v>20400</v>
      </c>
      <c r="F240" s="81" t="s">
        <v>519</v>
      </c>
      <c r="G240" s="81">
        <v>20400</v>
      </c>
      <c r="H240" s="81">
        <f t="shared" si="20"/>
        <v>0</v>
      </c>
      <c r="I240" s="81" t="s">
        <v>544</v>
      </c>
    </row>
    <row r="241" spans="1:9" s="79" customFormat="1" ht="105" hidden="1" customHeight="1" x14ac:dyDescent="0.25">
      <c r="A241" s="36" t="s">
        <v>447</v>
      </c>
      <c r="B241" s="71" t="s">
        <v>502</v>
      </c>
      <c r="C241" s="36" t="s">
        <v>501</v>
      </c>
      <c r="D241" s="157">
        <v>44910</v>
      </c>
      <c r="E241" s="37">
        <v>23298.11</v>
      </c>
      <c r="F241" s="81" t="s">
        <v>519</v>
      </c>
      <c r="G241" s="81">
        <v>23298.11</v>
      </c>
      <c r="H241" s="81">
        <f t="shared" si="20"/>
        <v>0</v>
      </c>
      <c r="I241" s="81" t="s">
        <v>544</v>
      </c>
    </row>
    <row r="242" spans="1:9" s="79" customFormat="1" ht="75" hidden="1" customHeight="1" x14ac:dyDescent="0.25">
      <c r="A242" s="36" t="s">
        <v>450</v>
      </c>
      <c r="B242" s="71" t="s">
        <v>485</v>
      </c>
      <c r="C242" s="36" t="s">
        <v>483</v>
      </c>
      <c r="D242" s="157">
        <v>44910</v>
      </c>
      <c r="E242" s="37">
        <v>5687.94</v>
      </c>
      <c r="F242" s="81" t="s">
        <v>519</v>
      </c>
      <c r="G242" s="81">
        <v>5687.94</v>
      </c>
      <c r="H242" s="81">
        <f t="shared" si="20"/>
        <v>0</v>
      </c>
      <c r="I242" s="81" t="s">
        <v>544</v>
      </c>
    </row>
    <row r="243" spans="1:9" s="79" customFormat="1" ht="75" hidden="1" customHeight="1" x14ac:dyDescent="0.25">
      <c r="A243" s="36" t="s">
        <v>450</v>
      </c>
      <c r="B243" s="71" t="s">
        <v>470</v>
      </c>
      <c r="C243" s="36" t="s">
        <v>468</v>
      </c>
      <c r="D243" s="157">
        <v>44910</v>
      </c>
      <c r="E243" s="37">
        <v>5555.48</v>
      </c>
      <c r="F243" s="81" t="s">
        <v>519</v>
      </c>
      <c r="G243" s="81">
        <v>5555.48</v>
      </c>
      <c r="H243" s="81">
        <f t="shared" si="20"/>
        <v>0</v>
      </c>
      <c r="I243" s="81" t="s">
        <v>544</v>
      </c>
    </row>
    <row r="244" spans="1:9" s="79" customFormat="1" ht="75" hidden="1" customHeight="1" x14ac:dyDescent="0.25">
      <c r="A244" s="36" t="s">
        <v>450</v>
      </c>
      <c r="B244" s="71" t="s">
        <v>471</v>
      </c>
      <c r="C244" s="36" t="s">
        <v>469</v>
      </c>
      <c r="D244" s="157">
        <v>44910</v>
      </c>
      <c r="E244" s="37">
        <v>6857.54</v>
      </c>
      <c r="F244" s="81" t="s">
        <v>519</v>
      </c>
      <c r="G244" s="81">
        <v>6857.54</v>
      </c>
      <c r="H244" s="81">
        <f t="shared" si="20"/>
        <v>0</v>
      </c>
      <c r="I244" s="81" t="s">
        <v>544</v>
      </c>
    </row>
    <row r="245" spans="1:9" s="79" customFormat="1" ht="75" hidden="1" customHeight="1" x14ac:dyDescent="0.25">
      <c r="A245" s="36" t="s">
        <v>559</v>
      </c>
      <c r="B245" s="71" t="s">
        <v>614</v>
      </c>
      <c r="C245" s="36" t="s">
        <v>615</v>
      </c>
      <c r="D245" s="157">
        <v>44911</v>
      </c>
      <c r="E245" s="37">
        <v>9058.99</v>
      </c>
      <c r="F245" s="81" t="s">
        <v>519</v>
      </c>
      <c r="G245" s="81">
        <v>9058.99</v>
      </c>
      <c r="H245" s="81">
        <f t="shared" si="20"/>
        <v>0</v>
      </c>
      <c r="I245" s="81" t="s">
        <v>544</v>
      </c>
    </row>
    <row r="246" spans="1:9" s="79" customFormat="1" ht="45" hidden="1" customHeight="1" x14ac:dyDescent="0.25">
      <c r="A246" s="36" t="s">
        <v>493</v>
      </c>
      <c r="B246" s="71" t="s">
        <v>494</v>
      </c>
      <c r="C246" s="36">
        <v>9399</v>
      </c>
      <c r="D246" s="167">
        <v>44911</v>
      </c>
      <c r="E246" s="37">
        <v>2400</v>
      </c>
      <c r="F246" s="81" t="s">
        <v>519</v>
      </c>
      <c r="G246" s="81">
        <v>2400</v>
      </c>
      <c r="H246" s="81">
        <f t="shared" si="20"/>
        <v>0</v>
      </c>
      <c r="I246" s="81" t="s">
        <v>544</v>
      </c>
    </row>
    <row r="247" spans="1:9" s="79" customFormat="1" ht="45" hidden="1" customHeight="1" x14ac:dyDescent="0.25">
      <c r="A247" s="36" t="s">
        <v>497</v>
      </c>
      <c r="B247" s="71" t="s">
        <v>498</v>
      </c>
      <c r="C247" s="36">
        <v>9403</v>
      </c>
      <c r="D247" s="167">
        <v>44911</v>
      </c>
      <c r="E247" s="37">
        <v>4800</v>
      </c>
      <c r="F247" s="81" t="s">
        <v>519</v>
      </c>
      <c r="G247" s="81">
        <v>4800</v>
      </c>
      <c r="H247" s="81">
        <f t="shared" si="20"/>
        <v>0</v>
      </c>
      <c r="I247" s="81" t="s">
        <v>544</v>
      </c>
    </row>
    <row r="248" spans="1:9" s="79" customFormat="1" ht="45" hidden="1" customHeight="1" x14ac:dyDescent="0.25">
      <c r="A248" s="36" t="s">
        <v>650</v>
      </c>
      <c r="B248" s="71" t="s">
        <v>652</v>
      </c>
      <c r="C248" s="36" t="s">
        <v>721</v>
      </c>
      <c r="D248" s="157">
        <v>44911</v>
      </c>
      <c r="E248" s="37">
        <v>550</v>
      </c>
      <c r="F248" s="37" t="s">
        <v>519</v>
      </c>
      <c r="G248" s="81">
        <v>550</v>
      </c>
      <c r="H248" s="81">
        <f t="shared" si="20"/>
        <v>0</v>
      </c>
      <c r="I248" s="81" t="s">
        <v>544</v>
      </c>
    </row>
    <row r="249" spans="1:9" s="79" customFormat="1" ht="45" hidden="1" customHeight="1" x14ac:dyDescent="0.25">
      <c r="A249" s="36" t="s">
        <v>650</v>
      </c>
      <c r="B249" s="71" t="s">
        <v>653</v>
      </c>
      <c r="C249" s="36" t="s">
        <v>722</v>
      </c>
      <c r="D249" s="157">
        <v>44911</v>
      </c>
      <c r="E249" s="37">
        <v>550</v>
      </c>
      <c r="F249" s="37" t="s">
        <v>519</v>
      </c>
      <c r="G249" s="81">
        <v>550</v>
      </c>
      <c r="H249" s="81">
        <f t="shared" ref="H249:H255" si="21">+E249-G249</f>
        <v>0</v>
      </c>
      <c r="I249" s="81" t="s">
        <v>544</v>
      </c>
    </row>
    <row r="250" spans="1:9" s="79" customFormat="1" ht="45" hidden="1" customHeight="1" x14ac:dyDescent="0.25">
      <c r="A250" s="36" t="s">
        <v>650</v>
      </c>
      <c r="B250" s="71" t="s">
        <v>654</v>
      </c>
      <c r="C250" s="36" t="s">
        <v>592</v>
      </c>
      <c r="D250" s="157">
        <v>44911</v>
      </c>
      <c r="E250" s="37">
        <v>550</v>
      </c>
      <c r="F250" s="37" t="s">
        <v>519</v>
      </c>
      <c r="G250" s="81">
        <v>550</v>
      </c>
      <c r="H250" s="81">
        <f t="shared" si="21"/>
        <v>0</v>
      </c>
      <c r="I250" s="81" t="s">
        <v>544</v>
      </c>
    </row>
    <row r="251" spans="1:9" s="79" customFormat="1" ht="45" hidden="1" customHeight="1" x14ac:dyDescent="0.25">
      <c r="A251" s="36" t="s">
        <v>650</v>
      </c>
      <c r="B251" s="71" t="s">
        <v>655</v>
      </c>
      <c r="C251" s="36" t="s">
        <v>626</v>
      </c>
      <c r="D251" s="157">
        <v>44911</v>
      </c>
      <c r="E251" s="37">
        <v>550</v>
      </c>
      <c r="F251" s="37" t="s">
        <v>519</v>
      </c>
      <c r="G251" s="81">
        <v>550</v>
      </c>
      <c r="H251" s="81">
        <f t="shared" si="21"/>
        <v>0</v>
      </c>
      <c r="I251" s="81" t="s">
        <v>544</v>
      </c>
    </row>
    <row r="252" spans="1:9" s="79" customFormat="1" ht="45" hidden="1" customHeight="1" x14ac:dyDescent="0.25">
      <c r="A252" s="36" t="s">
        <v>650</v>
      </c>
      <c r="B252" s="71" t="s">
        <v>656</v>
      </c>
      <c r="C252" s="36" t="s">
        <v>593</v>
      </c>
      <c r="D252" s="157">
        <v>44911</v>
      </c>
      <c r="E252" s="37">
        <v>550</v>
      </c>
      <c r="F252" s="37" t="s">
        <v>519</v>
      </c>
      <c r="G252" s="81">
        <v>550</v>
      </c>
      <c r="H252" s="81">
        <f t="shared" si="21"/>
        <v>0</v>
      </c>
      <c r="I252" s="81" t="s">
        <v>544</v>
      </c>
    </row>
    <row r="253" spans="1:9" s="79" customFormat="1" ht="45" hidden="1" customHeight="1" x14ac:dyDescent="0.25">
      <c r="A253" s="36" t="s">
        <v>650</v>
      </c>
      <c r="B253" s="71" t="s">
        <v>657</v>
      </c>
      <c r="C253" s="36" t="s">
        <v>627</v>
      </c>
      <c r="D253" s="157">
        <v>44911</v>
      </c>
      <c r="E253" s="37">
        <v>550</v>
      </c>
      <c r="F253" s="37" t="s">
        <v>519</v>
      </c>
      <c r="G253" s="81">
        <v>550</v>
      </c>
      <c r="H253" s="81">
        <f t="shared" si="21"/>
        <v>0</v>
      </c>
      <c r="I253" s="81" t="s">
        <v>544</v>
      </c>
    </row>
    <row r="254" spans="1:9" s="79" customFormat="1" ht="45" hidden="1" customHeight="1" x14ac:dyDescent="0.25">
      <c r="A254" s="36" t="s">
        <v>650</v>
      </c>
      <c r="B254" s="71" t="s">
        <v>658</v>
      </c>
      <c r="C254" s="36" t="s">
        <v>594</v>
      </c>
      <c r="D254" s="157">
        <v>44911</v>
      </c>
      <c r="E254" s="37">
        <v>500</v>
      </c>
      <c r="F254" s="37" t="s">
        <v>519</v>
      </c>
      <c r="G254" s="81">
        <v>500</v>
      </c>
      <c r="H254" s="81">
        <f t="shared" si="21"/>
        <v>0</v>
      </c>
      <c r="I254" s="81" t="s">
        <v>544</v>
      </c>
    </row>
    <row r="255" spans="1:9" s="79" customFormat="1" ht="45" hidden="1" customHeight="1" x14ac:dyDescent="0.25">
      <c r="A255" s="36" t="s">
        <v>650</v>
      </c>
      <c r="B255" s="71" t="s">
        <v>659</v>
      </c>
      <c r="C255" s="36" t="s">
        <v>723</v>
      </c>
      <c r="D255" s="157">
        <v>44911</v>
      </c>
      <c r="E255" s="37">
        <v>450</v>
      </c>
      <c r="F255" s="37" t="s">
        <v>519</v>
      </c>
      <c r="G255" s="81">
        <v>450</v>
      </c>
      <c r="H255" s="81">
        <f t="shared" si="21"/>
        <v>0</v>
      </c>
      <c r="I255" s="81" t="s">
        <v>544</v>
      </c>
    </row>
    <row r="256" spans="1:9" s="79" customFormat="1" ht="45" hidden="1" customHeight="1" x14ac:dyDescent="0.25">
      <c r="A256" s="36" t="s">
        <v>548</v>
      </c>
      <c r="B256" s="71" t="s">
        <v>549</v>
      </c>
      <c r="C256" s="36">
        <v>9428</v>
      </c>
      <c r="D256" s="167">
        <v>44914</v>
      </c>
      <c r="E256" s="37">
        <v>4800</v>
      </c>
      <c r="F256" s="81" t="s">
        <v>519</v>
      </c>
      <c r="G256" s="81">
        <v>4800</v>
      </c>
      <c r="H256" s="81">
        <f t="shared" si="20"/>
        <v>0</v>
      </c>
      <c r="I256" s="81" t="s">
        <v>544</v>
      </c>
    </row>
    <row r="257" spans="1:9" s="79" customFormat="1" ht="51" hidden="1" customHeight="1" x14ac:dyDescent="0.25">
      <c r="A257" s="36" t="s">
        <v>152</v>
      </c>
      <c r="B257" s="71" t="s">
        <v>153</v>
      </c>
      <c r="C257" s="36" t="s">
        <v>527</v>
      </c>
      <c r="D257" s="167">
        <v>44914</v>
      </c>
      <c r="E257" s="37">
        <v>7747</v>
      </c>
      <c r="F257" s="81" t="s">
        <v>519</v>
      </c>
      <c r="G257" s="81">
        <v>7747</v>
      </c>
      <c r="H257" s="81">
        <f t="shared" si="20"/>
        <v>0</v>
      </c>
      <c r="I257" s="81" t="s">
        <v>544</v>
      </c>
    </row>
    <row r="258" spans="1:9" s="79" customFormat="1" ht="60" hidden="1" customHeight="1" x14ac:dyDescent="0.25">
      <c r="A258" s="36" t="s">
        <v>160</v>
      </c>
      <c r="B258" s="71" t="s">
        <v>464</v>
      </c>
      <c r="C258" s="36" t="s">
        <v>463</v>
      </c>
      <c r="D258" s="167">
        <v>44914</v>
      </c>
      <c r="E258" s="37">
        <v>17946.099999999999</v>
      </c>
      <c r="F258" s="81" t="s">
        <v>519</v>
      </c>
      <c r="G258" s="81">
        <v>17946.099999999999</v>
      </c>
      <c r="H258" s="81">
        <f t="shared" si="20"/>
        <v>0</v>
      </c>
      <c r="I258" s="81" t="s">
        <v>544</v>
      </c>
    </row>
    <row r="259" spans="1:9" s="79" customFormat="1" ht="90" customHeight="1" x14ac:dyDescent="0.25">
      <c r="A259" s="36" t="s">
        <v>524</v>
      </c>
      <c r="B259" s="71" t="s">
        <v>526</v>
      </c>
      <c r="C259" s="163" t="s">
        <v>525</v>
      </c>
      <c r="D259" s="167">
        <v>44914</v>
      </c>
      <c r="E259" s="37">
        <v>25696.29</v>
      </c>
      <c r="F259" s="81" t="s">
        <v>519</v>
      </c>
      <c r="G259" s="80"/>
      <c r="H259" s="81">
        <f t="shared" si="20"/>
        <v>25696.29</v>
      </c>
      <c r="I259" s="81" t="s">
        <v>518</v>
      </c>
    </row>
    <row r="260" spans="1:9" s="79" customFormat="1" ht="75" hidden="1" customHeight="1" x14ac:dyDescent="0.25">
      <c r="A260" s="36" t="s">
        <v>507</v>
      </c>
      <c r="B260" s="71" t="s">
        <v>508</v>
      </c>
      <c r="C260" s="36" t="s">
        <v>506</v>
      </c>
      <c r="D260" s="167">
        <v>44914</v>
      </c>
      <c r="E260" s="37">
        <v>2148.16</v>
      </c>
      <c r="F260" s="81" t="s">
        <v>519</v>
      </c>
      <c r="G260" s="81">
        <v>2148.16</v>
      </c>
      <c r="H260" s="81">
        <f t="shared" si="20"/>
        <v>0</v>
      </c>
      <c r="I260" s="81" t="s">
        <v>544</v>
      </c>
    </row>
    <row r="261" spans="1:9" s="79" customFormat="1" ht="60" customHeight="1" x14ac:dyDescent="0.25">
      <c r="A261" s="36" t="s">
        <v>504</v>
      </c>
      <c r="B261" s="71" t="s">
        <v>528</v>
      </c>
      <c r="C261" s="36" t="s">
        <v>503</v>
      </c>
      <c r="D261" s="157">
        <v>44914</v>
      </c>
      <c r="E261" s="37">
        <v>13500</v>
      </c>
      <c r="F261" s="81" t="s">
        <v>519</v>
      </c>
      <c r="G261" s="80"/>
      <c r="H261" s="81">
        <f t="shared" si="20"/>
        <v>13500</v>
      </c>
      <c r="I261" s="81" t="s">
        <v>518</v>
      </c>
    </row>
    <row r="262" spans="1:9" s="79" customFormat="1" ht="45" hidden="1" customHeight="1" x14ac:dyDescent="0.25">
      <c r="A262" s="36" t="s">
        <v>447</v>
      </c>
      <c r="B262" s="71" t="s">
        <v>510</v>
      </c>
      <c r="C262" s="36" t="s">
        <v>509</v>
      </c>
      <c r="D262" s="157">
        <v>44914</v>
      </c>
      <c r="E262" s="37">
        <v>72374.289999999994</v>
      </c>
      <c r="F262" s="81" t="s">
        <v>519</v>
      </c>
      <c r="G262" s="81">
        <v>72374.289999999994</v>
      </c>
      <c r="H262" s="81">
        <f t="shared" si="20"/>
        <v>0</v>
      </c>
      <c r="I262" s="81" t="s">
        <v>544</v>
      </c>
    </row>
    <row r="263" spans="1:9" s="79" customFormat="1" ht="30" hidden="1" customHeight="1" x14ac:dyDescent="0.25">
      <c r="A263" s="36" t="s">
        <v>447</v>
      </c>
      <c r="B263" s="71" t="s">
        <v>175</v>
      </c>
      <c r="C263" s="36" t="s">
        <v>509</v>
      </c>
      <c r="D263" s="157">
        <v>44914</v>
      </c>
      <c r="E263" s="37">
        <v>5467</v>
      </c>
      <c r="F263" s="81" t="s">
        <v>519</v>
      </c>
      <c r="G263" s="81">
        <v>5467</v>
      </c>
      <c r="H263" s="81">
        <f t="shared" ref="H263:H278" si="22">+E263-G263</f>
        <v>0</v>
      </c>
      <c r="I263" s="81" t="s">
        <v>544</v>
      </c>
    </row>
    <row r="264" spans="1:9" s="79" customFormat="1" ht="30" hidden="1" customHeight="1" x14ac:dyDescent="0.25">
      <c r="A264" s="36" t="s">
        <v>447</v>
      </c>
      <c r="B264" s="71" t="s">
        <v>176</v>
      </c>
      <c r="C264" s="36" t="s">
        <v>509</v>
      </c>
      <c r="D264" s="157">
        <v>44914</v>
      </c>
      <c r="E264" s="37">
        <v>5459.31</v>
      </c>
      <c r="F264" s="81" t="s">
        <v>519</v>
      </c>
      <c r="G264" s="81">
        <v>5459.31</v>
      </c>
      <c r="H264" s="81">
        <f t="shared" si="22"/>
        <v>0</v>
      </c>
      <c r="I264" s="81" t="s">
        <v>544</v>
      </c>
    </row>
    <row r="265" spans="1:9" s="79" customFormat="1" ht="45" hidden="1" customHeight="1" x14ac:dyDescent="0.25">
      <c r="A265" s="36" t="s">
        <v>447</v>
      </c>
      <c r="B265" s="71" t="s">
        <v>177</v>
      </c>
      <c r="C265" s="36" t="s">
        <v>509</v>
      </c>
      <c r="D265" s="157">
        <v>44914</v>
      </c>
      <c r="E265" s="37">
        <v>924</v>
      </c>
      <c r="F265" s="81" t="s">
        <v>519</v>
      </c>
      <c r="G265" s="81">
        <v>924</v>
      </c>
      <c r="H265" s="81">
        <f t="shared" si="22"/>
        <v>0</v>
      </c>
      <c r="I265" s="81" t="s">
        <v>544</v>
      </c>
    </row>
    <row r="266" spans="1:9" s="79" customFormat="1" hidden="1" x14ac:dyDescent="0.25">
      <c r="A266" s="36" t="s">
        <v>447</v>
      </c>
      <c r="B266" s="71" t="s">
        <v>499</v>
      </c>
      <c r="C266" s="36" t="s">
        <v>509</v>
      </c>
      <c r="D266" s="157">
        <v>44914</v>
      </c>
      <c r="E266" s="37">
        <v>75</v>
      </c>
      <c r="F266" s="81" t="s">
        <v>519</v>
      </c>
      <c r="G266" s="81">
        <v>75</v>
      </c>
      <c r="H266" s="81">
        <f t="shared" si="22"/>
        <v>0</v>
      </c>
      <c r="I266" s="81" t="s">
        <v>544</v>
      </c>
    </row>
    <row r="267" spans="1:9" s="79" customFormat="1" ht="30" hidden="1" customHeight="1" x14ac:dyDescent="0.25">
      <c r="A267" s="36" t="s">
        <v>447</v>
      </c>
      <c r="B267" s="71" t="s">
        <v>511</v>
      </c>
      <c r="C267" s="36" t="s">
        <v>509</v>
      </c>
      <c r="D267" s="157">
        <v>44914</v>
      </c>
      <c r="E267" s="37">
        <v>79826.490000000005</v>
      </c>
      <c r="F267" s="81" t="s">
        <v>519</v>
      </c>
      <c r="G267" s="81">
        <v>79826.490000000005</v>
      </c>
      <c r="H267" s="81">
        <f t="shared" si="22"/>
        <v>0</v>
      </c>
      <c r="I267" s="81" t="s">
        <v>544</v>
      </c>
    </row>
    <row r="268" spans="1:9" s="79" customFormat="1" ht="30" hidden="1" customHeight="1" x14ac:dyDescent="0.25">
      <c r="A268" s="36" t="s">
        <v>447</v>
      </c>
      <c r="B268" s="71" t="s">
        <v>175</v>
      </c>
      <c r="C268" s="36" t="s">
        <v>509</v>
      </c>
      <c r="D268" s="157">
        <v>44914</v>
      </c>
      <c r="E268" s="37">
        <v>6035.01</v>
      </c>
      <c r="F268" s="81" t="s">
        <v>519</v>
      </c>
      <c r="G268" s="81">
        <v>6035.01</v>
      </c>
      <c r="H268" s="81">
        <f t="shared" si="22"/>
        <v>0</v>
      </c>
      <c r="I268" s="81" t="s">
        <v>544</v>
      </c>
    </row>
    <row r="269" spans="1:9" s="79" customFormat="1" ht="30" hidden="1" customHeight="1" x14ac:dyDescent="0.25">
      <c r="A269" s="36" t="s">
        <v>447</v>
      </c>
      <c r="B269" s="71" t="s">
        <v>176</v>
      </c>
      <c r="C269" s="36" t="s">
        <v>509</v>
      </c>
      <c r="D269" s="157">
        <v>44914</v>
      </c>
      <c r="E269" s="37">
        <v>6026.49</v>
      </c>
      <c r="F269" s="81" t="s">
        <v>519</v>
      </c>
      <c r="G269" s="81">
        <v>6026.49</v>
      </c>
      <c r="H269" s="81">
        <f t="shared" si="22"/>
        <v>0</v>
      </c>
      <c r="I269" s="81" t="s">
        <v>544</v>
      </c>
    </row>
    <row r="270" spans="1:9" s="79" customFormat="1" ht="45" hidden="1" customHeight="1" x14ac:dyDescent="0.25">
      <c r="A270" s="36" t="s">
        <v>447</v>
      </c>
      <c r="B270" s="71" t="s">
        <v>177</v>
      </c>
      <c r="C270" s="36" t="s">
        <v>509</v>
      </c>
      <c r="D270" s="157">
        <v>44914</v>
      </c>
      <c r="E270" s="37">
        <v>1020</v>
      </c>
      <c r="F270" s="81" t="s">
        <v>519</v>
      </c>
      <c r="G270" s="81">
        <v>1020</v>
      </c>
      <c r="H270" s="81">
        <f t="shared" si="22"/>
        <v>0</v>
      </c>
      <c r="I270" s="81" t="s">
        <v>544</v>
      </c>
    </row>
    <row r="271" spans="1:9" s="79" customFormat="1" hidden="1" x14ac:dyDescent="0.25">
      <c r="A271" s="36" t="s">
        <v>447</v>
      </c>
      <c r="B271" s="71" t="s">
        <v>499</v>
      </c>
      <c r="C271" s="36" t="s">
        <v>509</v>
      </c>
      <c r="D271" s="157">
        <v>44914</v>
      </c>
      <c r="E271" s="37">
        <v>150</v>
      </c>
      <c r="F271" s="81" t="s">
        <v>519</v>
      </c>
      <c r="G271" s="81">
        <v>150</v>
      </c>
      <c r="H271" s="81">
        <f t="shared" si="22"/>
        <v>0</v>
      </c>
      <c r="I271" s="81" t="s">
        <v>544</v>
      </c>
    </row>
    <row r="272" spans="1:9" s="79" customFormat="1" ht="60" hidden="1" customHeight="1" x14ac:dyDescent="0.25">
      <c r="A272" s="36" t="s">
        <v>529</v>
      </c>
      <c r="B272" s="71" t="s">
        <v>530</v>
      </c>
      <c r="C272" s="36" t="s">
        <v>531</v>
      </c>
      <c r="D272" s="157">
        <v>44914</v>
      </c>
      <c r="E272" s="37">
        <v>58551.6</v>
      </c>
      <c r="F272" s="81" t="s">
        <v>519</v>
      </c>
      <c r="G272" s="81">
        <v>58551.6</v>
      </c>
      <c r="H272" s="81">
        <f t="shared" si="22"/>
        <v>0</v>
      </c>
      <c r="I272" s="81" t="s">
        <v>544</v>
      </c>
    </row>
    <row r="273" spans="1:9" s="79" customFormat="1" ht="60" hidden="1" customHeight="1" x14ac:dyDescent="0.25">
      <c r="A273" s="36" t="s">
        <v>264</v>
      </c>
      <c r="B273" s="71" t="s">
        <v>597</v>
      </c>
      <c r="C273" s="36" t="s">
        <v>625</v>
      </c>
      <c r="D273" s="157">
        <v>44914</v>
      </c>
      <c r="E273" s="37">
        <v>433188.62</v>
      </c>
      <c r="F273" s="81" t="s">
        <v>519</v>
      </c>
      <c r="G273" s="81">
        <v>433188.62</v>
      </c>
      <c r="H273" s="81">
        <f t="shared" si="22"/>
        <v>0</v>
      </c>
      <c r="I273" s="81" t="s">
        <v>544</v>
      </c>
    </row>
    <row r="274" spans="1:9" s="79" customFormat="1" ht="30" hidden="1" customHeight="1" x14ac:dyDescent="0.25">
      <c r="A274" s="36" t="s">
        <v>447</v>
      </c>
      <c r="B274" s="71" t="s">
        <v>543</v>
      </c>
      <c r="C274" s="36" t="s">
        <v>12</v>
      </c>
      <c r="D274" s="157">
        <v>44915</v>
      </c>
      <c r="E274" s="37">
        <v>5768308.6699999999</v>
      </c>
      <c r="F274" s="81" t="s">
        <v>519</v>
      </c>
      <c r="G274" s="81">
        <v>5768308.6699999999</v>
      </c>
      <c r="H274" s="81">
        <f t="shared" si="22"/>
        <v>0</v>
      </c>
      <c r="I274" s="81" t="s">
        <v>544</v>
      </c>
    </row>
    <row r="275" spans="1:9" s="79" customFormat="1" ht="45" hidden="1" customHeight="1" x14ac:dyDescent="0.25">
      <c r="A275" s="36" t="s">
        <v>447</v>
      </c>
      <c r="B275" s="71" t="s">
        <v>547</v>
      </c>
      <c r="C275" s="36" t="s">
        <v>12</v>
      </c>
      <c r="D275" s="157">
        <v>44915</v>
      </c>
      <c r="E275" s="37">
        <v>774707.83</v>
      </c>
      <c r="F275" s="81" t="s">
        <v>519</v>
      </c>
      <c r="G275" s="81">
        <v>774707.83</v>
      </c>
      <c r="H275" s="81">
        <f t="shared" si="22"/>
        <v>0</v>
      </c>
      <c r="I275" s="81" t="s">
        <v>544</v>
      </c>
    </row>
    <row r="276" spans="1:9" s="79" customFormat="1" ht="60" hidden="1" customHeight="1" x14ac:dyDescent="0.25">
      <c r="A276" s="36" t="s">
        <v>427</v>
      </c>
      <c r="B276" s="71" t="s">
        <v>532</v>
      </c>
      <c r="C276" s="36" t="s">
        <v>533</v>
      </c>
      <c r="D276" s="157">
        <v>44915</v>
      </c>
      <c r="E276" s="37">
        <v>49998.96</v>
      </c>
      <c r="F276" s="81" t="s">
        <v>519</v>
      </c>
      <c r="G276" s="81">
        <v>49998.96</v>
      </c>
      <c r="H276" s="81">
        <f t="shared" si="22"/>
        <v>0</v>
      </c>
      <c r="I276" s="81" t="s">
        <v>544</v>
      </c>
    </row>
    <row r="277" spans="1:9" s="79" customFormat="1" ht="75" hidden="1" customHeight="1" x14ac:dyDescent="0.25">
      <c r="A277" s="36" t="s">
        <v>427</v>
      </c>
      <c r="B277" s="71" t="s">
        <v>583</v>
      </c>
      <c r="C277" s="36" t="s">
        <v>534</v>
      </c>
      <c r="D277" s="157">
        <v>44915</v>
      </c>
      <c r="E277" s="37">
        <v>45840.639999999999</v>
      </c>
      <c r="F277" s="81" t="s">
        <v>519</v>
      </c>
      <c r="G277" s="81">
        <v>45840.639999999999</v>
      </c>
      <c r="H277" s="81">
        <f t="shared" si="22"/>
        <v>0</v>
      </c>
      <c r="I277" s="81" t="s">
        <v>544</v>
      </c>
    </row>
    <row r="278" spans="1:9" s="79" customFormat="1" ht="60" hidden="1" customHeight="1" x14ac:dyDescent="0.25">
      <c r="A278" s="36" t="s">
        <v>535</v>
      </c>
      <c r="B278" s="71" t="s">
        <v>536</v>
      </c>
      <c r="C278" s="36" t="s">
        <v>537</v>
      </c>
      <c r="D278" s="157">
        <v>44915</v>
      </c>
      <c r="E278" s="37">
        <v>21240</v>
      </c>
      <c r="F278" s="81" t="s">
        <v>519</v>
      </c>
      <c r="G278" s="81">
        <v>21240</v>
      </c>
      <c r="H278" s="81">
        <f t="shared" si="22"/>
        <v>0</v>
      </c>
      <c r="I278" s="81" t="s">
        <v>544</v>
      </c>
    </row>
    <row r="279" spans="1:9" s="79" customFormat="1" ht="60" hidden="1" customHeight="1" x14ac:dyDescent="0.25">
      <c r="A279" s="36" t="s">
        <v>567</v>
      </c>
      <c r="B279" s="71" t="s">
        <v>570</v>
      </c>
      <c r="C279" s="36" t="s">
        <v>571</v>
      </c>
      <c r="D279" s="157">
        <v>44915</v>
      </c>
      <c r="E279" s="37">
        <v>84899.25</v>
      </c>
      <c r="F279" s="81" t="s">
        <v>519</v>
      </c>
      <c r="G279" s="81">
        <v>84899.25</v>
      </c>
      <c r="H279" s="81">
        <f t="shared" ref="H279:H281" si="23">+E279-G279</f>
        <v>0</v>
      </c>
      <c r="I279" s="81" t="s">
        <v>544</v>
      </c>
    </row>
    <row r="280" spans="1:9" s="79" customFormat="1" ht="60" hidden="1" customHeight="1" x14ac:dyDescent="0.25">
      <c r="A280" s="36" t="s">
        <v>394</v>
      </c>
      <c r="B280" s="71" t="s">
        <v>601</v>
      </c>
      <c r="C280" s="36" t="s">
        <v>602</v>
      </c>
      <c r="D280" s="157">
        <v>44916</v>
      </c>
      <c r="E280" s="37">
        <v>350068.24</v>
      </c>
      <c r="F280" s="81" t="s">
        <v>519</v>
      </c>
      <c r="G280" s="81">
        <v>350068.24</v>
      </c>
      <c r="H280" s="81">
        <f t="shared" si="23"/>
        <v>0</v>
      </c>
      <c r="I280" s="81" t="s">
        <v>544</v>
      </c>
    </row>
    <row r="281" spans="1:9" s="79" customFormat="1" ht="60" hidden="1" customHeight="1" x14ac:dyDescent="0.25">
      <c r="A281" s="36" t="s">
        <v>432</v>
      </c>
      <c r="B281" s="71" t="s">
        <v>568</v>
      </c>
      <c r="C281" s="36" t="s">
        <v>569</v>
      </c>
      <c r="D281" s="157">
        <v>44916</v>
      </c>
      <c r="E281" s="37">
        <v>8566.07</v>
      </c>
      <c r="F281" s="81" t="s">
        <v>519</v>
      </c>
      <c r="G281" s="81">
        <v>8566.07</v>
      </c>
      <c r="H281" s="81">
        <f t="shared" si="23"/>
        <v>0</v>
      </c>
      <c r="I281" s="81" t="s">
        <v>544</v>
      </c>
    </row>
    <row r="282" spans="1:9" s="79" customFormat="1" ht="45" hidden="1" customHeight="1" x14ac:dyDescent="0.25">
      <c r="A282" s="36" t="s">
        <v>550</v>
      </c>
      <c r="B282" s="71" t="s">
        <v>551</v>
      </c>
      <c r="C282" s="36">
        <v>9458</v>
      </c>
      <c r="D282" s="157">
        <v>44916</v>
      </c>
      <c r="E282" s="37">
        <v>2400</v>
      </c>
      <c r="F282" s="81" t="s">
        <v>519</v>
      </c>
      <c r="G282" s="81">
        <v>2400</v>
      </c>
      <c r="H282" s="81">
        <f t="shared" ref="H282:H288" si="24">+E282-G282</f>
        <v>0</v>
      </c>
      <c r="I282" s="81" t="s">
        <v>544</v>
      </c>
    </row>
    <row r="283" spans="1:9" s="79" customFormat="1" ht="90" hidden="1" customHeight="1" x14ac:dyDescent="0.25">
      <c r="A283" s="36" t="s">
        <v>539</v>
      </c>
      <c r="B283" s="71" t="s">
        <v>540</v>
      </c>
      <c r="C283" s="36" t="s">
        <v>538</v>
      </c>
      <c r="D283" s="157">
        <v>44916</v>
      </c>
      <c r="E283" s="37">
        <v>100300</v>
      </c>
      <c r="F283" s="81" t="s">
        <v>519</v>
      </c>
      <c r="G283" s="81">
        <v>100300</v>
      </c>
      <c r="H283" s="81">
        <f t="shared" si="24"/>
        <v>0</v>
      </c>
      <c r="I283" s="81" t="s">
        <v>544</v>
      </c>
    </row>
    <row r="284" spans="1:9" s="79" customFormat="1" ht="105" hidden="1" customHeight="1" x14ac:dyDescent="0.25">
      <c r="A284" s="36" t="s">
        <v>539</v>
      </c>
      <c r="B284" s="71" t="s">
        <v>542</v>
      </c>
      <c r="C284" s="36" t="s">
        <v>541</v>
      </c>
      <c r="D284" s="157">
        <v>44916</v>
      </c>
      <c r="E284" s="37">
        <v>395300</v>
      </c>
      <c r="F284" s="81" t="s">
        <v>519</v>
      </c>
      <c r="G284" s="81">
        <v>395300</v>
      </c>
      <c r="H284" s="81">
        <f t="shared" si="24"/>
        <v>0</v>
      </c>
      <c r="I284" s="81" t="s">
        <v>544</v>
      </c>
    </row>
    <row r="285" spans="1:9" s="79" customFormat="1" ht="105" hidden="1" customHeight="1" x14ac:dyDescent="0.25">
      <c r="A285" s="36" t="s">
        <v>616</v>
      </c>
      <c r="B285" s="71" t="s">
        <v>617</v>
      </c>
      <c r="C285" s="36" t="s">
        <v>618</v>
      </c>
      <c r="D285" s="157">
        <v>44917</v>
      </c>
      <c r="E285" s="37">
        <v>143606</v>
      </c>
      <c r="F285" s="81" t="s">
        <v>519</v>
      </c>
      <c r="G285" s="81">
        <v>143606</v>
      </c>
      <c r="H285" s="81">
        <f t="shared" si="24"/>
        <v>0</v>
      </c>
      <c r="I285" s="81" t="s">
        <v>544</v>
      </c>
    </row>
    <row r="286" spans="1:9" s="79" customFormat="1" ht="75" hidden="1" customHeight="1" x14ac:dyDescent="0.25">
      <c r="A286" s="36" t="s">
        <v>286</v>
      </c>
      <c r="B286" s="71" t="s">
        <v>576</v>
      </c>
      <c r="C286" s="36" t="s">
        <v>575</v>
      </c>
      <c r="D286" s="157">
        <v>44917</v>
      </c>
      <c r="E286" s="37">
        <v>184850.13</v>
      </c>
      <c r="F286" s="81" t="s">
        <v>519</v>
      </c>
      <c r="G286" s="81">
        <v>184850.13</v>
      </c>
      <c r="H286" s="81">
        <f t="shared" si="24"/>
        <v>0</v>
      </c>
      <c r="I286" s="81" t="s">
        <v>544</v>
      </c>
    </row>
    <row r="287" spans="1:9" s="79" customFormat="1" ht="45" hidden="1" customHeight="1" x14ac:dyDescent="0.25">
      <c r="A287" s="36" t="s">
        <v>565</v>
      </c>
      <c r="B287" s="71" t="s">
        <v>563</v>
      </c>
      <c r="C287" s="36" t="s">
        <v>566</v>
      </c>
      <c r="D287" s="157">
        <v>44917</v>
      </c>
      <c r="E287" s="37">
        <v>57525</v>
      </c>
      <c r="F287" s="81" t="s">
        <v>519</v>
      </c>
      <c r="G287" s="81">
        <v>57525</v>
      </c>
      <c r="H287" s="81">
        <f t="shared" si="24"/>
        <v>0</v>
      </c>
      <c r="I287" s="81" t="s">
        <v>544</v>
      </c>
    </row>
    <row r="288" spans="1:9" s="79" customFormat="1" ht="45" customHeight="1" x14ac:dyDescent="0.25">
      <c r="A288" s="36" t="s">
        <v>579</v>
      </c>
      <c r="B288" s="71" t="s">
        <v>580</v>
      </c>
      <c r="C288" s="36">
        <v>9477</v>
      </c>
      <c r="D288" s="157">
        <v>44918</v>
      </c>
      <c r="E288" s="37">
        <v>4800</v>
      </c>
      <c r="F288" s="81" t="s">
        <v>519</v>
      </c>
      <c r="G288" s="81"/>
      <c r="H288" s="81">
        <f t="shared" si="24"/>
        <v>4800</v>
      </c>
      <c r="I288" s="81" t="s">
        <v>518</v>
      </c>
    </row>
    <row r="289" spans="1:9" s="79" customFormat="1" ht="60" hidden="1" customHeight="1" x14ac:dyDescent="0.25">
      <c r="A289" s="36" t="s">
        <v>556</v>
      </c>
      <c r="B289" s="71" t="s">
        <v>557</v>
      </c>
      <c r="C289" s="36" t="s">
        <v>558</v>
      </c>
      <c r="D289" s="157">
        <v>44918</v>
      </c>
      <c r="E289" s="37">
        <v>10502</v>
      </c>
      <c r="F289" s="81" t="s">
        <v>519</v>
      </c>
      <c r="G289" s="81">
        <v>10502</v>
      </c>
      <c r="H289" s="81">
        <f t="shared" ref="H289:H325" si="25">+E289-G289</f>
        <v>0</v>
      </c>
      <c r="I289" s="81" t="s">
        <v>544</v>
      </c>
    </row>
    <row r="290" spans="1:9" s="79" customFormat="1" ht="60" hidden="1" customHeight="1" x14ac:dyDescent="0.25">
      <c r="A290" s="36" t="s">
        <v>559</v>
      </c>
      <c r="B290" s="71" t="s">
        <v>560</v>
      </c>
      <c r="C290" s="36" t="s">
        <v>561</v>
      </c>
      <c r="D290" s="157">
        <v>44918</v>
      </c>
      <c r="E290" s="37">
        <v>6825.59</v>
      </c>
      <c r="F290" s="81" t="s">
        <v>519</v>
      </c>
      <c r="G290" s="81">
        <v>6825.59</v>
      </c>
      <c r="H290" s="81">
        <f t="shared" si="25"/>
        <v>0</v>
      </c>
      <c r="I290" s="81" t="s">
        <v>544</v>
      </c>
    </row>
    <row r="291" spans="1:9" s="79" customFormat="1" ht="45" hidden="1" customHeight="1" x14ac:dyDescent="0.25">
      <c r="A291" s="36" t="s">
        <v>562</v>
      </c>
      <c r="B291" s="71" t="s">
        <v>563</v>
      </c>
      <c r="C291" s="36" t="s">
        <v>564</v>
      </c>
      <c r="D291" s="157">
        <v>44918</v>
      </c>
      <c r="E291" s="37">
        <v>167265</v>
      </c>
      <c r="F291" s="81" t="s">
        <v>519</v>
      </c>
      <c r="G291" s="81">
        <v>167265</v>
      </c>
      <c r="H291" s="81">
        <f t="shared" si="25"/>
        <v>0</v>
      </c>
      <c r="I291" s="81" t="s">
        <v>544</v>
      </c>
    </row>
    <row r="292" spans="1:9" s="79" customFormat="1" ht="60" hidden="1" customHeight="1" x14ac:dyDescent="0.25">
      <c r="A292" s="36" t="s">
        <v>572</v>
      </c>
      <c r="B292" s="71" t="s">
        <v>573</v>
      </c>
      <c r="C292" s="36" t="s">
        <v>574</v>
      </c>
      <c r="D292" s="157">
        <v>44918</v>
      </c>
      <c r="E292" s="37">
        <v>172040.46</v>
      </c>
      <c r="F292" s="81" t="s">
        <v>519</v>
      </c>
      <c r="G292" s="81">
        <v>172040.46</v>
      </c>
      <c r="H292" s="81">
        <f t="shared" si="25"/>
        <v>0</v>
      </c>
      <c r="I292" s="81" t="s">
        <v>544</v>
      </c>
    </row>
    <row r="293" spans="1:9" s="79" customFormat="1" ht="60" hidden="1" customHeight="1" x14ac:dyDescent="0.25">
      <c r="A293" s="36" t="s">
        <v>591</v>
      </c>
      <c r="B293" s="71" t="s">
        <v>595</v>
      </c>
      <c r="C293" s="36" t="s">
        <v>592</v>
      </c>
      <c r="D293" s="157">
        <v>44918</v>
      </c>
      <c r="E293" s="37">
        <v>43486.27</v>
      </c>
      <c r="F293" s="81" t="s">
        <v>519</v>
      </c>
      <c r="G293" s="81">
        <v>43486.27</v>
      </c>
      <c r="H293" s="81">
        <f t="shared" si="25"/>
        <v>0</v>
      </c>
      <c r="I293" s="81" t="s">
        <v>544</v>
      </c>
    </row>
    <row r="294" spans="1:9" s="79" customFormat="1" ht="60" hidden="1" customHeight="1" x14ac:dyDescent="0.25">
      <c r="A294" s="36" t="s">
        <v>591</v>
      </c>
      <c r="B294" s="71" t="s">
        <v>596</v>
      </c>
      <c r="C294" s="36" t="s">
        <v>626</v>
      </c>
      <c r="D294" s="157">
        <v>44918</v>
      </c>
      <c r="E294" s="37">
        <v>903.76</v>
      </c>
      <c r="F294" s="81" t="s">
        <v>519</v>
      </c>
      <c r="G294" s="81">
        <v>903.76</v>
      </c>
      <c r="H294" s="81">
        <f t="shared" si="25"/>
        <v>0</v>
      </c>
      <c r="I294" s="81" t="s">
        <v>544</v>
      </c>
    </row>
    <row r="295" spans="1:9" s="79" customFormat="1" ht="60" hidden="1" customHeight="1" x14ac:dyDescent="0.25">
      <c r="A295" s="36" t="s">
        <v>591</v>
      </c>
      <c r="B295" s="71" t="s">
        <v>596</v>
      </c>
      <c r="C295" s="36" t="s">
        <v>593</v>
      </c>
      <c r="D295" s="157">
        <v>44918</v>
      </c>
      <c r="E295" s="37">
        <v>903.76</v>
      </c>
      <c r="F295" s="81" t="s">
        <v>519</v>
      </c>
      <c r="G295" s="81">
        <v>903.76</v>
      </c>
      <c r="H295" s="81">
        <f t="shared" si="25"/>
        <v>0</v>
      </c>
      <c r="I295" s="81" t="s">
        <v>544</v>
      </c>
    </row>
    <row r="296" spans="1:9" s="79" customFormat="1" ht="60" hidden="1" customHeight="1" x14ac:dyDescent="0.25">
      <c r="A296" s="36" t="s">
        <v>591</v>
      </c>
      <c r="B296" s="71" t="s">
        <v>628</v>
      </c>
      <c r="C296" s="36" t="s">
        <v>627</v>
      </c>
      <c r="D296" s="157">
        <v>44918</v>
      </c>
      <c r="E296" s="37">
        <v>38533.82</v>
      </c>
      <c r="F296" s="81" t="s">
        <v>519</v>
      </c>
      <c r="G296" s="81">
        <v>38533.82</v>
      </c>
      <c r="H296" s="81">
        <f t="shared" si="25"/>
        <v>0</v>
      </c>
      <c r="I296" s="81" t="s">
        <v>544</v>
      </c>
    </row>
    <row r="297" spans="1:9" s="79" customFormat="1" ht="60" hidden="1" customHeight="1" x14ac:dyDescent="0.25">
      <c r="A297" s="36" t="s">
        <v>591</v>
      </c>
      <c r="B297" s="71" t="s">
        <v>595</v>
      </c>
      <c r="C297" s="36" t="s">
        <v>594</v>
      </c>
      <c r="D297" s="157">
        <v>44918</v>
      </c>
      <c r="E297" s="37">
        <v>82149.88</v>
      </c>
      <c r="F297" s="81" t="s">
        <v>519</v>
      </c>
      <c r="G297" s="81">
        <v>82149.88</v>
      </c>
      <c r="H297" s="81">
        <f t="shared" si="25"/>
        <v>0</v>
      </c>
      <c r="I297" s="81" t="s">
        <v>544</v>
      </c>
    </row>
    <row r="298" spans="1:9" s="79" customFormat="1" ht="60" hidden="1" customHeight="1" x14ac:dyDescent="0.25">
      <c r="A298" s="36" t="s">
        <v>572</v>
      </c>
      <c r="B298" s="71" t="s">
        <v>597</v>
      </c>
      <c r="C298" s="36" t="s">
        <v>598</v>
      </c>
      <c r="D298" s="157">
        <v>44921</v>
      </c>
      <c r="E298" s="37">
        <v>90594.5</v>
      </c>
      <c r="F298" s="81" t="s">
        <v>519</v>
      </c>
      <c r="G298" s="81">
        <v>90594.5</v>
      </c>
      <c r="H298" s="81">
        <f t="shared" si="25"/>
        <v>0</v>
      </c>
      <c r="I298" s="81" t="s">
        <v>544</v>
      </c>
    </row>
    <row r="299" spans="1:9" s="79" customFormat="1" ht="60" hidden="1" customHeight="1" x14ac:dyDescent="0.25">
      <c r="A299" s="36" t="s">
        <v>572</v>
      </c>
      <c r="B299" s="71" t="s">
        <v>599</v>
      </c>
      <c r="C299" s="36" t="s">
        <v>600</v>
      </c>
      <c r="D299" s="157">
        <v>44921</v>
      </c>
      <c r="E299" s="37">
        <v>62332.32</v>
      </c>
      <c r="F299" s="81" t="s">
        <v>519</v>
      </c>
      <c r="G299" s="81">
        <v>62332.32</v>
      </c>
      <c r="H299" s="81">
        <f t="shared" si="25"/>
        <v>0</v>
      </c>
      <c r="I299" s="81" t="s">
        <v>544</v>
      </c>
    </row>
    <row r="300" spans="1:9" s="79" customFormat="1" ht="74.25" hidden="1" customHeight="1" x14ac:dyDescent="0.25">
      <c r="A300" s="36" t="s">
        <v>584</v>
      </c>
      <c r="B300" s="71" t="s">
        <v>585</v>
      </c>
      <c r="C300" s="36" t="s">
        <v>586</v>
      </c>
      <c r="D300" s="157">
        <v>44921</v>
      </c>
      <c r="E300" s="37">
        <v>164396.42000000001</v>
      </c>
      <c r="F300" s="81" t="s">
        <v>519</v>
      </c>
      <c r="G300" s="81">
        <v>164396.42000000001</v>
      </c>
      <c r="H300" s="81">
        <f t="shared" si="25"/>
        <v>0</v>
      </c>
      <c r="I300" s="81" t="s">
        <v>544</v>
      </c>
    </row>
    <row r="301" spans="1:9" s="79" customFormat="1" ht="60" hidden="1" customHeight="1" x14ac:dyDescent="0.25">
      <c r="A301" s="36" t="s">
        <v>427</v>
      </c>
      <c r="B301" s="71" t="s">
        <v>582</v>
      </c>
      <c r="C301" s="36" t="s">
        <v>581</v>
      </c>
      <c r="D301" s="157">
        <v>44921</v>
      </c>
      <c r="E301" s="37">
        <v>64782</v>
      </c>
      <c r="F301" s="81" t="s">
        <v>519</v>
      </c>
      <c r="G301" s="81">
        <v>64782</v>
      </c>
      <c r="H301" s="81">
        <f t="shared" si="25"/>
        <v>0</v>
      </c>
      <c r="I301" s="81" t="s">
        <v>544</v>
      </c>
    </row>
    <row r="302" spans="1:9" s="79" customFormat="1" ht="60" hidden="1" customHeight="1" x14ac:dyDescent="0.25">
      <c r="A302" s="36" t="s">
        <v>264</v>
      </c>
      <c r="B302" s="71" t="s">
        <v>619</v>
      </c>
      <c r="C302" s="36" t="s">
        <v>620</v>
      </c>
      <c r="D302" s="157">
        <v>44921</v>
      </c>
      <c r="E302" s="37">
        <v>814842.5</v>
      </c>
      <c r="F302" s="81" t="s">
        <v>519</v>
      </c>
      <c r="G302" s="81">
        <v>814842.5</v>
      </c>
      <c r="H302" s="81">
        <f t="shared" si="25"/>
        <v>0</v>
      </c>
      <c r="I302" s="81" t="s">
        <v>544</v>
      </c>
    </row>
    <row r="303" spans="1:9" s="79" customFormat="1" ht="60" hidden="1" customHeight="1" x14ac:dyDescent="0.25">
      <c r="A303" s="36" t="s">
        <v>264</v>
      </c>
      <c r="B303" s="71" t="s">
        <v>621</v>
      </c>
      <c r="C303" s="36" t="s">
        <v>622</v>
      </c>
      <c r="D303" s="157">
        <v>44921</v>
      </c>
      <c r="E303" s="37">
        <v>82024.160000000003</v>
      </c>
      <c r="F303" s="81" t="s">
        <v>519</v>
      </c>
      <c r="G303" s="81">
        <v>82024.160000000003</v>
      </c>
      <c r="H303" s="81">
        <f t="shared" si="25"/>
        <v>0</v>
      </c>
      <c r="I303" s="81" t="s">
        <v>544</v>
      </c>
    </row>
    <row r="304" spans="1:9" s="79" customFormat="1" ht="60" hidden="1" customHeight="1" x14ac:dyDescent="0.25">
      <c r="A304" s="36" t="s">
        <v>644</v>
      </c>
      <c r="B304" s="71" t="s">
        <v>645</v>
      </c>
      <c r="C304" s="36" t="s">
        <v>646</v>
      </c>
      <c r="D304" s="157">
        <v>44922</v>
      </c>
      <c r="E304" s="37">
        <v>128710.5</v>
      </c>
      <c r="F304" s="81" t="s">
        <v>519</v>
      </c>
      <c r="G304" s="81">
        <v>128710.5</v>
      </c>
      <c r="H304" s="81">
        <f t="shared" si="25"/>
        <v>0</v>
      </c>
      <c r="I304" s="81" t="s">
        <v>544</v>
      </c>
    </row>
    <row r="305" spans="1:9" s="79" customFormat="1" ht="60" hidden="1" customHeight="1" x14ac:dyDescent="0.25">
      <c r="A305" s="36" t="s">
        <v>267</v>
      </c>
      <c r="B305" s="71" t="s">
        <v>159</v>
      </c>
      <c r="C305" s="36" t="s">
        <v>631</v>
      </c>
      <c r="D305" s="157">
        <v>44922</v>
      </c>
      <c r="E305" s="37">
        <v>846600</v>
      </c>
      <c r="F305" s="81" t="s">
        <v>519</v>
      </c>
      <c r="G305" s="81">
        <v>846600</v>
      </c>
      <c r="H305" s="81">
        <f t="shared" si="25"/>
        <v>0</v>
      </c>
      <c r="I305" s="81" t="s">
        <v>544</v>
      </c>
    </row>
    <row r="306" spans="1:9" s="79" customFormat="1" ht="60" hidden="1" customHeight="1" x14ac:dyDescent="0.25">
      <c r="A306" s="36" t="s">
        <v>684</v>
      </c>
      <c r="B306" s="71" t="s">
        <v>685</v>
      </c>
      <c r="C306" s="36">
        <v>9505</v>
      </c>
      <c r="D306" s="157">
        <v>44922</v>
      </c>
      <c r="E306" s="37">
        <v>3000</v>
      </c>
      <c r="F306" s="81" t="s">
        <v>519</v>
      </c>
      <c r="G306" s="81">
        <v>3000</v>
      </c>
      <c r="H306" s="81">
        <f t="shared" si="25"/>
        <v>0</v>
      </c>
      <c r="I306" s="81" t="s">
        <v>544</v>
      </c>
    </row>
    <row r="307" spans="1:9" s="79" customFormat="1" ht="53.25" customHeight="1" x14ac:dyDescent="0.25">
      <c r="A307" s="36" t="s">
        <v>686</v>
      </c>
      <c r="B307" s="71" t="s">
        <v>687</v>
      </c>
      <c r="C307" s="36">
        <v>9513</v>
      </c>
      <c r="D307" s="157">
        <v>44922</v>
      </c>
      <c r="E307" s="37">
        <v>2400</v>
      </c>
      <c r="F307" s="81" t="s">
        <v>519</v>
      </c>
      <c r="G307" s="81"/>
      <c r="H307" s="81">
        <f t="shared" si="25"/>
        <v>2400</v>
      </c>
      <c r="I307" s="81" t="s">
        <v>518</v>
      </c>
    </row>
    <row r="308" spans="1:9" s="79" customFormat="1" ht="60" hidden="1" customHeight="1" x14ac:dyDescent="0.25">
      <c r="A308" s="36" t="s">
        <v>638</v>
      </c>
      <c r="B308" s="71" t="s">
        <v>639</v>
      </c>
      <c r="C308" s="36" t="s">
        <v>640</v>
      </c>
      <c r="D308" s="157">
        <v>44923</v>
      </c>
      <c r="E308" s="37">
        <v>1200032.92</v>
      </c>
      <c r="F308" s="81" t="s">
        <v>519</v>
      </c>
      <c r="G308" s="81">
        <f>1162457.91+37575.01</f>
        <v>1200032.92</v>
      </c>
      <c r="H308" s="81">
        <f t="shared" si="25"/>
        <v>0</v>
      </c>
      <c r="I308" s="81" t="s">
        <v>544</v>
      </c>
    </row>
    <row r="309" spans="1:9" s="79" customFormat="1" ht="60" customHeight="1" x14ac:dyDescent="0.25">
      <c r="A309" s="36" t="s">
        <v>663</v>
      </c>
      <c r="B309" s="71" t="s">
        <v>664</v>
      </c>
      <c r="C309" s="36" t="s">
        <v>665</v>
      </c>
      <c r="D309" s="157">
        <v>44923</v>
      </c>
      <c r="E309" s="37">
        <v>7798.8</v>
      </c>
      <c r="F309" s="81" t="s">
        <v>519</v>
      </c>
      <c r="G309" s="81"/>
      <c r="H309" s="81">
        <f t="shared" si="25"/>
        <v>7798.8</v>
      </c>
      <c r="I309" s="81" t="s">
        <v>518</v>
      </c>
    </row>
    <row r="310" spans="1:9" s="79" customFormat="1" ht="60" customHeight="1" x14ac:dyDescent="0.25">
      <c r="A310" s="36" t="s">
        <v>455</v>
      </c>
      <c r="B310" s="71" t="s">
        <v>636</v>
      </c>
      <c r="C310" s="36" t="s">
        <v>637</v>
      </c>
      <c r="D310" s="157">
        <v>44923</v>
      </c>
      <c r="E310" s="37">
        <v>5754.9</v>
      </c>
      <c r="F310" s="81" t="s">
        <v>519</v>
      </c>
      <c r="G310" s="81"/>
      <c r="H310" s="81">
        <f t="shared" si="25"/>
        <v>5754.9</v>
      </c>
      <c r="I310" s="81" t="s">
        <v>518</v>
      </c>
    </row>
    <row r="311" spans="1:9" s="79" customFormat="1" ht="45.75" customHeight="1" x14ac:dyDescent="0.25">
      <c r="A311" s="36" t="s">
        <v>633</v>
      </c>
      <c r="B311" s="71" t="s">
        <v>634</v>
      </c>
      <c r="C311" s="36" t="s">
        <v>635</v>
      </c>
      <c r="D311" s="157">
        <v>44923</v>
      </c>
      <c r="E311" s="37">
        <v>1199.8399999999999</v>
      </c>
      <c r="F311" s="81" t="s">
        <v>519</v>
      </c>
      <c r="G311" s="81"/>
      <c r="H311" s="81">
        <f t="shared" si="25"/>
        <v>1199.8399999999999</v>
      </c>
      <c r="I311" s="81" t="s">
        <v>518</v>
      </c>
    </row>
    <row r="312" spans="1:9" s="79" customFormat="1" ht="60" hidden="1" customHeight="1" x14ac:dyDescent="0.25">
      <c r="A312" s="36" t="s">
        <v>632</v>
      </c>
      <c r="B312" s="71" t="s">
        <v>629</v>
      </c>
      <c r="C312" s="36" t="s">
        <v>630</v>
      </c>
      <c r="D312" s="157">
        <v>44923</v>
      </c>
      <c r="E312" s="37">
        <v>101244</v>
      </c>
      <c r="F312" s="81" t="s">
        <v>519</v>
      </c>
      <c r="G312" s="81">
        <v>101244</v>
      </c>
      <c r="H312" s="81">
        <f t="shared" si="25"/>
        <v>0</v>
      </c>
      <c r="I312" s="81" t="s">
        <v>544</v>
      </c>
    </row>
    <row r="313" spans="1:9" s="79" customFormat="1" ht="60" hidden="1" customHeight="1" x14ac:dyDescent="0.25">
      <c r="A313" s="36" t="s">
        <v>264</v>
      </c>
      <c r="B313" s="71" t="s">
        <v>623</v>
      </c>
      <c r="C313" s="36" t="s">
        <v>624</v>
      </c>
      <c r="D313" s="157">
        <v>44923</v>
      </c>
      <c r="E313" s="37">
        <v>686891.04</v>
      </c>
      <c r="F313" s="81" t="s">
        <v>519</v>
      </c>
      <c r="G313" s="81">
        <v>686891.04</v>
      </c>
      <c r="H313" s="81">
        <f t="shared" si="25"/>
        <v>0</v>
      </c>
      <c r="I313" s="81" t="s">
        <v>544</v>
      </c>
    </row>
    <row r="314" spans="1:9" s="79" customFormat="1" ht="60" hidden="1" customHeight="1" x14ac:dyDescent="0.25">
      <c r="A314" s="36" t="s">
        <v>127</v>
      </c>
      <c r="B314" s="71" t="s">
        <v>587</v>
      </c>
      <c r="C314" s="36" t="s">
        <v>588</v>
      </c>
      <c r="D314" s="157">
        <v>44923</v>
      </c>
      <c r="E314" s="37">
        <v>11888.82</v>
      </c>
      <c r="F314" s="81" t="s">
        <v>519</v>
      </c>
      <c r="G314" s="81">
        <v>11888.82</v>
      </c>
      <c r="H314" s="81">
        <f t="shared" si="25"/>
        <v>0</v>
      </c>
      <c r="I314" s="81" t="s">
        <v>544</v>
      </c>
    </row>
    <row r="315" spans="1:9" s="79" customFormat="1" ht="60" hidden="1" customHeight="1" x14ac:dyDescent="0.25">
      <c r="A315" s="36" t="s">
        <v>127</v>
      </c>
      <c r="B315" s="71" t="s">
        <v>669</v>
      </c>
      <c r="C315" s="36" t="s">
        <v>672</v>
      </c>
      <c r="D315" s="157">
        <v>44923</v>
      </c>
      <c r="E315" s="37">
        <v>48855.3</v>
      </c>
      <c r="F315" s="81" t="s">
        <v>519</v>
      </c>
      <c r="G315" s="81">
        <v>48855.3</v>
      </c>
      <c r="H315" s="81">
        <f t="shared" si="25"/>
        <v>0</v>
      </c>
      <c r="I315" s="81" t="s">
        <v>544</v>
      </c>
    </row>
    <row r="316" spans="1:9" s="79" customFormat="1" ht="60" hidden="1" customHeight="1" x14ac:dyDescent="0.25">
      <c r="A316" s="36" t="s">
        <v>127</v>
      </c>
      <c r="B316" s="71" t="s">
        <v>669</v>
      </c>
      <c r="C316" s="36" t="s">
        <v>673</v>
      </c>
      <c r="D316" s="157">
        <v>44923</v>
      </c>
      <c r="E316" s="37">
        <v>1814.8</v>
      </c>
      <c r="F316" s="81" t="s">
        <v>519</v>
      </c>
      <c r="G316" s="81">
        <v>1814.8</v>
      </c>
      <c r="H316" s="81">
        <f t="shared" si="25"/>
        <v>0</v>
      </c>
      <c r="I316" s="81" t="s">
        <v>544</v>
      </c>
    </row>
    <row r="317" spans="1:9" s="79" customFormat="1" ht="60" hidden="1" customHeight="1" x14ac:dyDescent="0.25">
      <c r="A317" s="36" t="s">
        <v>127</v>
      </c>
      <c r="B317" s="71" t="s">
        <v>669</v>
      </c>
      <c r="C317" s="36" t="s">
        <v>674</v>
      </c>
      <c r="D317" s="157">
        <v>44923</v>
      </c>
      <c r="E317" s="37">
        <v>1293.5</v>
      </c>
      <c r="F317" s="81" t="s">
        <v>519</v>
      </c>
      <c r="G317" s="81">
        <v>1293.5</v>
      </c>
      <c r="H317" s="81">
        <f t="shared" si="25"/>
        <v>0</v>
      </c>
      <c r="I317" s="81" t="s">
        <v>544</v>
      </c>
    </row>
    <row r="318" spans="1:9" s="79" customFormat="1" ht="60" hidden="1" customHeight="1" x14ac:dyDescent="0.25">
      <c r="A318" s="36" t="s">
        <v>127</v>
      </c>
      <c r="B318" s="71" t="s">
        <v>670</v>
      </c>
      <c r="C318" s="36" t="s">
        <v>671</v>
      </c>
      <c r="D318" s="157">
        <v>44923</v>
      </c>
      <c r="E318" s="37">
        <v>40247.32</v>
      </c>
      <c r="F318" s="81" t="s">
        <v>519</v>
      </c>
      <c r="G318" s="81">
        <v>40247.32</v>
      </c>
      <c r="H318" s="81">
        <f>+E318-G318</f>
        <v>0</v>
      </c>
      <c r="I318" s="81" t="s">
        <v>544</v>
      </c>
    </row>
    <row r="319" spans="1:9" s="79" customFormat="1" ht="60" hidden="1" customHeight="1" x14ac:dyDescent="0.25">
      <c r="A319" s="36" t="s">
        <v>688</v>
      </c>
      <c r="B319" s="71" t="s">
        <v>689</v>
      </c>
      <c r="C319" s="36">
        <v>9550</v>
      </c>
      <c r="D319" s="157">
        <v>44924</v>
      </c>
      <c r="E319" s="37">
        <v>4800</v>
      </c>
      <c r="F319" s="81" t="s">
        <v>519</v>
      </c>
      <c r="G319" s="81">
        <v>4800</v>
      </c>
      <c r="H319" s="81">
        <f>+E319-G319</f>
        <v>0</v>
      </c>
      <c r="I319" s="81" t="s">
        <v>544</v>
      </c>
    </row>
    <row r="320" spans="1:9" s="79" customFormat="1" ht="60" hidden="1" customHeight="1" x14ac:dyDescent="0.25">
      <c r="A320" s="36" t="s">
        <v>675</v>
      </c>
      <c r="B320" s="71" t="s">
        <v>433</v>
      </c>
      <c r="C320" s="36" t="s">
        <v>676</v>
      </c>
      <c r="D320" s="157">
        <v>44924</v>
      </c>
      <c r="E320" s="37">
        <v>73632</v>
      </c>
      <c r="F320" s="81" t="s">
        <v>519</v>
      </c>
      <c r="G320" s="81">
        <v>73632</v>
      </c>
      <c r="H320" s="81">
        <f>+E320-G320</f>
        <v>0</v>
      </c>
      <c r="I320" s="81" t="s">
        <v>544</v>
      </c>
    </row>
    <row r="321" spans="1:13" s="79" customFormat="1" ht="60" hidden="1" customHeight="1" x14ac:dyDescent="0.25">
      <c r="A321" s="36" t="s">
        <v>666</v>
      </c>
      <c r="B321" s="71" t="s">
        <v>667</v>
      </c>
      <c r="C321" s="36" t="s">
        <v>668</v>
      </c>
      <c r="D321" s="157">
        <v>44924</v>
      </c>
      <c r="E321" s="37">
        <v>197226.27</v>
      </c>
      <c r="F321" s="81" t="s">
        <v>519</v>
      </c>
      <c r="G321" s="81">
        <v>197226.27</v>
      </c>
      <c r="H321" s="81">
        <f t="shared" si="25"/>
        <v>0</v>
      </c>
      <c r="I321" s="81" t="s">
        <v>544</v>
      </c>
    </row>
    <row r="322" spans="1:13" s="79" customFormat="1" ht="60" hidden="1" customHeight="1" x14ac:dyDescent="0.25">
      <c r="A322" s="36" t="s">
        <v>660</v>
      </c>
      <c r="B322" s="71" t="s">
        <v>661</v>
      </c>
      <c r="C322" s="36" t="s">
        <v>662</v>
      </c>
      <c r="D322" s="157">
        <v>44924</v>
      </c>
      <c r="E322" s="37">
        <v>45864.24</v>
      </c>
      <c r="F322" s="81" t="s">
        <v>519</v>
      </c>
      <c r="G322" s="81">
        <v>45864.24</v>
      </c>
      <c r="H322" s="81">
        <f t="shared" si="25"/>
        <v>0</v>
      </c>
      <c r="I322" s="81" t="s">
        <v>544</v>
      </c>
    </row>
    <row r="323" spans="1:13" s="79" customFormat="1" ht="60" hidden="1" customHeight="1" x14ac:dyDescent="0.25">
      <c r="A323" s="36" t="s">
        <v>641</v>
      </c>
      <c r="B323" s="71" t="s">
        <v>643</v>
      </c>
      <c r="C323" s="36" t="s">
        <v>642</v>
      </c>
      <c r="D323" s="157">
        <v>44924</v>
      </c>
      <c r="E323" s="37">
        <v>7434</v>
      </c>
      <c r="F323" s="81" t="s">
        <v>519</v>
      </c>
      <c r="G323" s="81">
        <v>7434</v>
      </c>
      <c r="H323" s="81">
        <f t="shared" si="25"/>
        <v>0</v>
      </c>
      <c r="I323" s="81" t="s">
        <v>544</v>
      </c>
    </row>
    <row r="324" spans="1:13" s="79" customFormat="1" ht="60" hidden="1" customHeight="1" x14ac:dyDescent="0.25">
      <c r="A324" s="36" t="s">
        <v>608</v>
      </c>
      <c r="B324" s="71" t="s">
        <v>609</v>
      </c>
      <c r="C324" s="36" t="s">
        <v>677</v>
      </c>
      <c r="D324" s="157">
        <v>44924</v>
      </c>
      <c r="E324" s="37">
        <v>1590</v>
      </c>
      <c r="F324" s="81" t="s">
        <v>519</v>
      </c>
      <c r="G324" s="81">
        <v>1590</v>
      </c>
      <c r="H324" s="81">
        <f t="shared" si="25"/>
        <v>0</v>
      </c>
      <c r="I324" s="81" t="s">
        <v>544</v>
      </c>
    </row>
    <row r="325" spans="1:13" s="79" customFormat="1" ht="60" hidden="1" customHeight="1" x14ac:dyDescent="0.25">
      <c r="A325" s="36" t="s">
        <v>145</v>
      </c>
      <c r="B325" s="71" t="s">
        <v>146</v>
      </c>
      <c r="C325" s="36" t="s">
        <v>12</v>
      </c>
      <c r="D325" s="157">
        <v>44925</v>
      </c>
      <c r="E325" s="37">
        <v>22590.75</v>
      </c>
      <c r="F325" s="81" t="s">
        <v>519</v>
      </c>
      <c r="G325" s="81">
        <v>22590.75</v>
      </c>
      <c r="H325" s="81">
        <f t="shared" si="25"/>
        <v>0</v>
      </c>
      <c r="I325" s="81" t="s">
        <v>544</v>
      </c>
    </row>
    <row r="326" spans="1:13" s="79" customFormat="1" ht="60" hidden="1" customHeight="1" x14ac:dyDescent="0.25">
      <c r="A326" s="36" t="s">
        <v>608</v>
      </c>
      <c r="B326" s="71" t="s">
        <v>609</v>
      </c>
      <c r="C326" s="36" t="s">
        <v>678</v>
      </c>
      <c r="D326" s="157">
        <v>44925</v>
      </c>
      <c r="E326" s="37">
        <v>17025.72</v>
      </c>
      <c r="F326" s="81" t="s">
        <v>519</v>
      </c>
      <c r="G326" s="81">
        <v>17025.72</v>
      </c>
      <c r="H326" s="81">
        <f t="shared" ref="H326:H330" si="26">+E326-G326</f>
        <v>0</v>
      </c>
      <c r="I326" s="81" t="s">
        <v>544</v>
      </c>
    </row>
    <row r="327" spans="1:13" s="79" customFormat="1" ht="60" hidden="1" customHeight="1" x14ac:dyDescent="0.25">
      <c r="A327" s="36" t="s">
        <v>644</v>
      </c>
      <c r="B327" s="71" t="s">
        <v>679</v>
      </c>
      <c r="C327" s="36" t="s">
        <v>680</v>
      </c>
      <c r="D327" s="157">
        <v>44925</v>
      </c>
      <c r="E327" s="37">
        <v>178862.04</v>
      </c>
      <c r="F327" s="81" t="s">
        <v>519</v>
      </c>
      <c r="G327" s="81">
        <v>178862.04</v>
      </c>
      <c r="H327" s="81">
        <f t="shared" si="26"/>
        <v>0</v>
      </c>
      <c r="I327" s="81" t="s">
        <v>544</v>
      </c>
    </row>
    <row r="328" spans="1:13" s="79" customFormat="1" ht="60" hidden="1" customHeight="1" x14ac:dyDescent="0.25">
      <c r="A328" s="36" t="s">
        <v>11</v>
      </c>
      <c r="B328" s="71" t="s">
        <v>696</v>
      </c>
      <c r="C328" s="36" t="s">
        <v>697</v>
      </c>
      <c r="D328" s="157">
        <v>44926</v>
      </c>
      <c r="E328" s="37">
        <v>6000</v>
      </c>
      <c r="F328" s="81" t="s">
        <v>519</v>
      </c>
      <c r="G328" s="81">
        <v>6000</v>
      </c>
      <c r="H328" s="81">
        <f t="shared" si="26"/>
        <v>0</v>
      </c>
      <c r="I328" s="81" t="s">
        <v>544</v>
      </c>
    </row>
    <row r="329" spans="1:13" s="79" customFormat="1" ht="60" hidden="1" customHeight="1" x14ac:dyDescent="0.25">
      <c r="A329" s="36" t="s">
        <v>11</v>
      </c>
      <c r="B329" s="71" t="s">
        <v>695</v>
      </c>
      <c r="C329" s="36" t="s">
        <v>693</v>
      </c>
      <c r="D329" s="157">
        <v>44926</v>
      </c>
      <c r="E329" s="37">
        <v>579821.29</v>
      </c>
      <c r="F329" s="81" t="s">
        <v>519</v>
      </c>
      <c r="G329" s="81">
        <v>579821.29</v>
      </c>
      <c r="H329" s="81">
        <f t="shared" si="26"/>
        <v>0</v>
      </c>
      <c r="I329" s="81" t="s">
        <v>544</v>
      </c>
    </row>
    <row r="330" spans="1:13" s="79" customFormat="1" ht="60" hidden="1" customHeight="1" x14ac:dyDescent="0.25">
      <c r="A330" s="36" t="s">
        <v>11</v>
      </c>
      <c r="B330" s="71" t="s">
        <v>695</v>
      </c>
      <c r="C330" s="36" t="s">
        <v>694</v>
      </c>
      <c r="D330" s="157">
        <v>44926</v>
      </c>
      <c r="E330" s="37">
        <v>17439.61</v>
      </c>
      <c r="F330" s="81" t="s">
        <v>519</v>
      </c>
      <c r="G330" s="81">
        <v>17439.61</v>
      </c>
      <c r="H330" s="81">
        <f t="shared" si="26"/>
        <v>0</v>
      </c>
      <c r="I330" s="81" t="s">
        <v>544</v>
      </c>
    </row>
    <row r="331" spans="1:13" s="79" customFormat="1" x14ac:dyDescent="0.25">
      <c r="A331" s="91" t="s">
        <v>387</v>
      </c>
      <c r="B331" s="71"/>
      <c r="C331" s="36"/>
      <c r="D331" s="157"/>
      <c r="E331" s="35">
        <f>SUM(E179:E330)</f>
        <v>16819060.970000006</v>
      </c>
      <c r="F331" s="35">
        <f t="shared" ref="F331:H331" si="27">SUM(F179:F330)</f>
        <v>0</v>
      </c>
      <c r="G331" s="35">
        <f t="shared" si="27"/>
        <v>16743937.790000003</v>
      </c>
      <c r="H331" s="35">
        <f t="shared" si="27"/>
        <v>75123.179999999993</v>
      </c>
      <c r="I331" s="80"/>
      <c r="K331" s="169">
        <v>8539434.4299999997</v>
      </c>
      <c r="L331" s="171">
        <v>3173.51</v>
      </c>
      <c r="M331" s="172">
        <f>SUM(K331:L331)</f>
        <v>8542607.9399999995</v>
      </c>
    </row>
    <row r="332" spans="1:13" s="79" customFormat="1" ht="45" x14ac:dyDescent="0.25">
      <c r="A332" s="36" t="s">
        <v>138</v>
      </c>
      <c r="B332" s="121" t="s">
        <v>430</v>
      </c>
      <c r="C332" s="36" t="s">
        <v>738</v>
      </c>
      <c r="D332" s="158">
        <v>44914</v>
      </c>
      <c r="E332" s="37">
        <v>3640</v>
      </c>
      <c r="F332" s="81" t="s">
        <v>519</v>
      </c>
      <c r="G332" s="81"/>
      <c r="H332" s="81">
        <f t="shared" ref="H332" si="28">+E332-G332</f>
        <v>3640</v>
      </c>
      <c r="I332" s="81" t="s">
        <v>518</v>
      </c>
      <c r="K332" s="173"/>
      <c r="L332" s="171"/>
      <c r="M332" s="172"/>
    </row>
    <row r="333" spans="1:13" s="79" customFormat="1" ht="45" x14ac:dyDescent="0.25">
      <c r="A333" s="36" t="s">
        <v>138</v>
      </c>
      <c r="B333" s="121" t="s">
        <v>162</v>
      </c>
      <c r="C333" s="36" t="s">
        <v>739</v>
      </c>
      <c r="D333" s="158">
        <v>44923</v>
      </c>
      <c r="E333" s="37">
        <v>5070</v>
      </c>
      <c r="F333" s="81" t="s">
        <v>519</v>
      </c>
      <c r="G333" s="81"/>
      <c r="H333" s="81">
        <f t="shared" ref="H333" si="29">+E333-G333</f>
        <v>5070</v>
      </c>
      <c r="I333" s="81" t="s">
        <v>518</v>
      </c>
      <c r="J333" s="174"/>
      <c r="K333" s="173"/>
      <c r="L333" s="171"/>
      <c r="M333" s="172"/>
    </row>
    <row r="334" spans="1:13" s="79" customFormat="1" ht="30" hidden="1" x14ac:dyDescent="0.25">
      <c r="A334" s="36" t="s">
        <v>137</v>
      </c>
      <c r="B334" s="121" t="s">
        <v>148</v>
      </c>
      <c r="C334" s="36" t="s">
        <v>702</v>
      </c>
      <c r="D334" s="157">
        <v>44929</v>
      </c>
      <c r="E334" s="37">
        <v>4086</v>
      </c>
      <c r="F334" s="81" t="s">
        <v>519</v>
      </c>
      <c r="G334" s="81">
        <v>4086</v>
      </c>
      <c r="H334" s="81">
        <f t="shared" ref="H334:H354" si="30">+E334-G334</f>
        <v>0</v>
      </c>
      <c r="I334" s="81" t="s">
        <v>544</v>
      </c>
      <c r="K334" s="177"/>
      <c r="L334" s="177"/>
      <c r="M334" s="177"/>
    </row>
    <row r="335" spans="1:13" s="79" customFormat="1" ht="60" hidden="1" x14ac:dyDescent="0.25">
      <c r="A335" s="36" t="s">
        <v>724</v>
      </c>
      <c r="B335" s="121" t="s">
        <v>725</v>
      </c>
      <c r="C335" s="36">
        <v>9578</v>
      </c>
      <c r="D335" s="157">
        <v>44929</v>
      </c>
      <c r="E335" s="37">
        <v>4500</v>
      </c>
      <c r="F335" s="81" t="s">
        <v>519</v>
      </c>
      <c r="G335" s="81">
        <v>4500</v>
      </c>
      <c r="H335" s="81">
        <f t="shared" si="30"/>
        <v>0</v>
      </c>
      <c r="I335" s="81" t="s">
        <v>544</v>
      </c>
      <c r="K335" s="176"/>
      <c r="L335" s="174"/>
      <c r="M335" s="176"/>
    </row>
    <row r="336" spans="1:13" s="79" customFormat="1" ht="30" x14ac:dyDescent="0.25">
      <c r="A336" s="155" t="s">
        <v>144</v>
      </c>
      <c r="B336" s="121" t="s">
        <v>756</v>
      </c>
      <c r="C336" s="36" t="s">
        <v>757</v>
      </c>
      <c r="D336" s="20">
        <v>44929</v>
      </c>
      <c r="E336" s="37">
        <v>4584</v>
      </c>
      <c r="F336" s="81" t="s">
        <v>519</v>
      </c>
      <c r="G336" s="81"/>
      <c r="H336" s="81">
        <f t="shared" ref="H336:H338" si="31">+E336-G336</f>
        <v>4584</v>
      </c>
      <c r="I336" s="81" t="s">
        <v>518</v>
      </c>
      <c r="K336" s="176"/>
      <c r="L336" s="174"/>
      <c r="M336" s="176"/>
    </row>
    <row r="337" spans="1:13" s="79" customFormat="1" ht="30" x14ac:dyDescent="0.25">
      <c r="A337" s="36" t="s">
        <v>144</v>
      </c>
      <c r="B337" s="121" t="s">
        <v>756</v>
      </c>
      <c r="C337" s="36" t="s">
        <v>758</v>
      </c>
      <c r="D337" s="20">
        <v>44929</v>
      </c>
      <c r="E337" s="37">
        <v>1528</v>
      </c>
      <c r="F337" s="81" t="s">
        <v>519</v>
      </c>
      <c r="G337" s="81"/>
      <c r="H337" s="81">
        <f t="shared" si="31"/>
        <v>1528</v>
      </c>
      <c r="I337" s="81" t="s">
        <v>518</v>
      </c>
      <c r="K337" s="176"/>
      <c r="L337" s="174"/>
      <c r="M337" s="176"/>
    </row>
    <row r="338" spans="1:13" s="79" customFormat="1" ht="30" x14ac:dyDescent="0.25">
      <c r="A338" s="155" t="s">
        <v>144</v>
      </c>
      <c r="B338" s="121" t="s">
        <v>756</v>
      </c>
      <c r="C338" s="36" t="s">
        <v>759</v>
      </c>
      <c r="D338" s="20">
        <v>44929</v>
      </c>
      <c r="E338" s="37">
        <v>4584</v>
      </c>
      <c r="F338" s="81" t="s">
        <v>519</v>
      </c>
      <c r="G338" s="81"/>
      <c r="H338" s="81">
        <f t="shared" si="31"/>
        <v>4584</v>
      </c>
      <c r="I338" s="81" t="s">
        <v>518</v>
      </c>
      <c r="K338" s="176"/>
      <c r="L338" s="174"/>
      <c r="M338" s="176"/>
    </row>
    <row r="339" spans="1:13" s="79" customFormat="1" ht="45" x14ac:dyDescent="0.25">
      <c r="A339" s="36" t="s">
        <v>726</v>
      </c>
      <c r="B339" s="121" t="s">
        <v>727</v>
      </c>
      <c r="C339" s="36">
        <v>9603</v>
      </c>
      <c r="D339" s="157">
        <v>44930</v>
      </c>
      <c r="E339" s="37">
        <v>3000</v>
      </c>
      <c r="F339" s="81" t="s">
        <v>519</v>
      </c>
      <c r="G339" s="81"/>
      <c r="H339" s="81">
        <f t="shared" si="30"/>
        <v>3000</v>
      </c>
      <c r="I339" s="81" t="s">
        <v>518</v>
      </c>
    </row>
    <row r="340" spans="1:13" s="79" customFormat="1" ht="60" hidden="1" x14ac:dyDescent="0.25">
      <c r="A340" s="36" t="s">
        <v>167</v>
      </c>
      <c r="B340" s="71" t="s">
        <v>706</v>
      </c>
      <c r="C340" s="36" t="s">
        <v>705</v>
      </c>
      <c r="D340" s="157">
        <v>44930</v>
      </c>
      <c r="E340" s="37">
        <v>23065.98</v>
      </c>
      <c r="F340" s="81" t="s">
        <v>519</v>
      </c>
      <c r="G340" s="81">
        <v>23065.98</v>
      </c>
      <c r="H340" s="81">
        <f t="shared" si="30"/>
        <v>0</v>
      </c>
      <c r="I340" s="81" t="s">
        <v>544</v>
      </c>
    </row>
    <row r="341" spans="1:13" s="79" customFormat="1" ht="30" hidden="1" x14ac:dyDescent="0.25">
      <c r="A341" s="36" t="s">
        <v>167</v>
      </c>
      <c r="B341" s="71" t="s">
        <v>175</v>
      </c>
      <c r="C341" s="36" t="s">
        <v>705</v>
      </c>
      <c r="D341" s="157">
        <v>44930</v>
      </c>
      <c r="E341" s="37">
        <v>2130</v>
      </c>
      <c r="F341" s="81" t="s">
        <v>519</v>
      </c>
      <c r="G341" s="81">
        <v>2130</v>
      </c>
      <c r="H341" s="81">
        <f t="shared" si="30"/>
        <v>0</v>
      </c>
      <c r="I341" s="81" t="s">
        <v>544</v>
      </c>
    </row>
    <row r="342" spans="1:13" s="79" customFormat="1" ht="30" hidden="1" x14ac:dyDescent="0.25">
      <c r="A342" s="36" t="s">
        <v>167</v>
      </c>
      <c r="B342" s="71" t="s">
        <v>176</v>
      </c>
      <c r="C342" s="36" t="s">
        <v>705</v>
      </c>
      <c r="D342" s="157">
        <v>44930</v>
      </c>
      <c r="E342" s="37">
        <v>2127</v>
      </c>
      <c r="F342" s="81" t="s">
        <v>519</v>
      </c>
      <c r="G342" s="81">
        <v>2127</v>
      </c>
      <c r="H342" s="81">
        <f t="shared" si="30"/>
        <v>0</v>
      </c>
      <c r="I342" s="81" t="s">
        <v>544</v>
      </c>
    </row>
    <row r="343" spans="1:13" s="79" customFormat="1" ht="45" hidden="1" x14ac:dyDescent="0.25">
      <c r="A343" s="36" t="s">
        <v>167</v>
      </c>
      <c r="B343" s="71" t="s">
        <v>177</v>
      </c>
      <c r="C343" s="36" t="s">
        <v>705</v>
      </c>
      <c r="D343" s="157">
        <v>44930</v>
      </c>
      <c r="E343" s="37">
        <v>360</v>
      </c>
      <c r="F343" s="81" t="s">
        <v>519</v>
      </c>
      <c r="G343" s="81">
        <v>360</v>
      </c>
      <c r="H343" s="81">
        <f t="shared" si="30"/>
        <v>0</v>
      </c>
      <c r="I343" s="81" t="s">
        <v>544</v>
      </c>
    </row>
    <row r="344" spans="1:13" s="79" customFormat="1" ht="75" x14ac:dyDescent="0.25">
      <c r="A344" s="36" t="s">
        <v>707</v>
      </c>
      <c r="B344" s="121" t="s">
        <v>709</v>
      </c>
      <c r="C344" s="36" t="s">
        <v>708</v>
      </c>
      <c r="D344" s="157">
        <v>44930</v>
      </c>
      <c r="E344" s="37">
        <v>3377.48</v>
      </c>
      <c r="F344" s="81" t="s">
        <v>519</v>
      </c>
      <c r="G344" s="81"/>
      <c r="H344" s="81">
        <f t="shared" si="30"/>
        <v>3377.48</v>
      </c>
      <c r="I344" s="81" t="s">
        <v>518</v>
      </c>
    </row>
    <row r="345" spans="1:13" s="79" customFormat="1" ht="45" x14ac:dyDescent="0.25">
      <c r="A345" s="36" t="s">
        <v>728</v>
      </c>
      <c r="B345" s="121" t="s">
        <v>729</v>
      </c>
      <c r="C345" s="36">
        <v>9620</v>
      </c>
      <c r="D345" s="157">
        <v>44931</v>
      </c>
      <c r="E345" s="37">
        <v>1500</v>
      </c>
      <c r="F345" s="81" t="s">
        <v>519</v>
      </c>
      <c r="G345" s="81"/>
      <c r="H345" s="81">
        <f t="shared" si="30"/>
        <v>1500</v>
      </c>
      <c r="I345" s="81" t="s">
        <v>518</v>
      </c>
    </row>
    <row r="346" spans="1:13" s="79" customFormat="1" ht="60" hidden="1" x14ac:dyDescent="0.25">
      <c r="A346" s="36" t="s">
        <v>160</v>
      </c>
      <c r="B346" s="71" t="s">
        <v>704</v>
      </c>
      <c r="C346" s="36" t="s">
        <v>703</v>
      </c>
      <c r="D346" s="157">
        <v>44931</v>
      </c>
      <c r="E346" s="37">
        <v>2730.57</v>
      </c>
      <c r="F346" s="37" t="s">
        <v>519</v>
      </c>
      <c r="G346" s="37">
        <v>2730.57</v>
      </c>
      <c r="H346" s="37">
        <f t="shared" si="30"/>
        <v>0</v>
      </c>
      <c r="I346" s="81" t="s">
        <v>544</v>
      </c>
    </row>
    <row r="347" spans="1:13" s="79" customFormat="1" ht="45" x14ac:dyDescent="0.25">
      <c r="A347" s="36" t="s">
        <v>138</v>
      </c>
      <c r="B347" s="121" t="s">
        <v>741</v>
      </c>
      <c r="C347" s="36" t="s">
        <v>740</v>
      </c>
      <c r="D347" s="157">
        <v>44932</v>
      </c>
      <c r="E347" s="37">
        <v>3315</v>
      </c>
      <c r="F347" s="81" t="s">
        <v>519</v>
      </c>
      <c r="G347" s="81"/>
      <c r="H347" s="81">
        <f t="shared" si="30"/>
        <v>3315</v>
      </c>
      <c r="I347" s="81" t="s">
        <v>518</v>
      </c>
    </row>
    <row r="348" spans="1:13" s="79" customFormat="1" ht="90" x14ac:dyDescent="0.25">
      <c r="A348" s="36" t="s">
        <v>149</v>
      </c>
      <c r="B348" s="71" t="s">
        <v>711</v>
      </c>
      <c r="C348" s="36" t="s">
        <v>710</v>
      </c>
      <c r="D348" s="157">
        <v>44932</v>
      </c>
      <c r="E348" s="37">
        <v>6658.97</v>
      </c>
      <c r="F348" s="37" t="s">
        <v>519</v>
      </c>
      <c r="G348" s="37"/>
      <c r="H348" s="37">
        <f t="shared" si="30"/>
        <v>6658.97</v>
      </c>
      <c r="I348" s="81" t="s">
        <v>518</v>
      </c>
    </row>
    <row r="349" spans="1:13" s="79" customFormat="1" ht="45" x14ac:dyDescent="0.25">
      <c r="A349" s="36" t="s">
        <v>149</v>
      </c>
      <c r="B349" s="71" t="s">
        <v>746</v>
      </c>
      <c r="C349" s="36" t="s">
        <v>744</v>
      </c>
      <c r="D349" s="157">
        <v>44932</v>
      </c>
      <c r="E349" s="37">
        <v>5000</v>
      </c>
      <c r="F349" s="37" t="s">
        <v>519</v>
      </c>
      <c r="G349" s="37"/>
      <c r="H349" s="37">
        <f t="shared" si="30"/>
        <v>5000</v>
      </c>
      <c r="I349" s="81" t="s">
        <v>518</v>
      </c>
    </row>
    <row r="350" spans="1:13" s="79" customFormat="1" ht="60" hidden="1" x14ac:dyDescent="0.25">
      <c r="A350" s="36" t="s">
        <v>149</v>
      </c>
      <c r="B350" s="71" t="s">
        <v>747</v>
      </c>
      <c r="C350" s="36" t="s">
        <v>745</v>
      </c>
      <c r="D350" s="157">
        <v>44932</v>
      </c>
      <c r="E350" s="37">
        <v>51000</v>
      </c>
      <c r="F350" s="37" t="s">
        <v>519</v>
      </c>
      <c r="G350" s="37">
        <v>51000</v>
      </c>
      <c r="H350" s="37">
        <f t="shared" si="30"/>
        <v>0</v>
      </c>
      <c r="I350" s="81" t="s">
        <v>544</v>
      </c>
    </row>
    <row r="351" spans="1:13" s="79" customFormat="1" ht="75" x14ac:dyDescent="0.25">
      <c r="A351" s="36" t="s">
        <v>524</v>
      </c>
      <c r="B351" s="71" t="s">
        <v>719</v>
      </c>
      <c r="C351" s="36" t="s">
        <v>720</v>
      </c>
      <c r="D351" s="157">
        <v>44932</v>
      </c>
      <c r="E351" s="37">
        <v>1253.81</v>
      </c>
      <c r="F351" s="37" t="s">
        <v>519</v>
      </c>
      <c r="G351" s="37"/>
      <c r="H351" s="37">
        <f>+E351-G351</f>
        <v>1253.81</v>
      </c>
      <c r="I351" s="81" t="s">
        <v>518</v>
      </c>
    </row>
    <row r="352" spans="1:13" s="79" customFormat="1" ht="75" x14ac:dyDescent="0.25">
      <c r="A352" s="36" t="s">
        <v>450</v>
      </c>
      <c r="B352" s="71" t="s">
        <v>712</v>
      </c>
      <c r="C352" s="36" t="s">
        <v>713</v>
      </c>
      <c r="D352" s="157">
        <v>44936</v>
      </c>
      <c r="E352" s="37">
        <v>5685.39</v>
      </c>
      <c r="F352" s="37" t="s">
        <v>519</v>
      </c>
      <c r="G352" s="37"/>
      <c r="H352" s="37">
        <f t="shared" si="30"/>
        <v>5685.39</v>
      </c>
      <c r="I352" s="81" t="s">
        <v>518</v>
      </c>
    </row>
    <row r="353" spans="1:9" s="79" customFormat="1" ht="68.25" customHeight="1" x14ac:dyDescent="0.25">
      <c r="A353" s="36" t="s">
        <v>714</v>
      </c>
      <c r="B353" s="71" t="s">
        <v>715</v>
      </c>
      <c r="C353" s="36" t="s">
        <v>716</v>
      </c>
      <c r="D353" s="157">
        <v>44936</v>
      </c>
      <c r="E353" s="37">
        <v>2551.2199999999998</v>
      </c>
      <c r="F353" s="37" t="s">
        <v>519</v>
      </c>
      <c r="G353" s="37"/>
      <c r="H353" s="37">
        <f t="shared" si="30"/>
        <v>2551.2199999999998</v>
      </c>
      <c r="I353" s="81" t="s">
        <v>518</v>
      </c>
    </row>
    <row r="354" spans="1:9" s="79" customFormat="1" ht="87" customHeight="1" x14ac:dyDescent="0.25">
      <c r="A354" s="36" t="s">
        <v>524</v>
      </c>
      <c r="B354" s="71" t="s">
        <v>717</v>
      </c>
      <c r="C354" s="36" t="s">
        <v>718</v>
      </c>
      <c r="D354" s="157">
        <v>44936</v>
      </c>
      <c r="E354" s="37">
        <v>32947.9</v>
      </c>
      <c r="F354" s="37" t="s">
        <v>519</v>
      </c>
      <c r="G354" s="37"/>
      <c r="H354" s="37">
        <f t="shared" si="30"/>
        <v>32947.9</v>
      </c>
      <c r="I354" s="81" t="s">
        <v>518</v>
      </c>
    </row>
    <row r="355" spans="1:9" s="79" customFormat="1" ht="75" hidden="1" x14ac:dyDescent="0.25">
      <c r="A355" s="36" t="s">
        <v>323</v>
      </c>
      <c r="B355" s="6" t="s">
        <v>701</v>
      </c>
      <c r="C355" s="36" t="s">
        <v>700</v>
      </c>
      <c r="D355" s="157">
        <v>44936</v>
      </c>
      <c r="E355" s="37">
        <v>15669.35</v>
      </c>
      <c r="F355" s="81" t="s">
        <v>519</v>
      </c>
      <c r="G355" s="81">
        <v>15669.35</v>
      </c>
      <c r="H355" s="81">
        <f t="shared" ref="H355:H360" si="32">+E355-G355</f>
        <v>0</v>
      </c>
      <c r="I355" s="81" t="s">
        <v>544</v>
      </c>
    </row>
    <row r="356" spans="1:9" s="79" customFormat="1" ht="45" hidden="1" x14ac:dyDescent="0.25">
      <c r="A356" s="36" t="s">
        <v>748</v>
      </c>
      <c r="B356" s="175" t="s">
        <v>749</v>
      </c>
      <c r="C356" s="36">
        <v>9706</v>
      </c>
      <c r="D356" s="157">
        <v>44937</v>
      </c>
      <c r="E356" s="37">
        <v>1500</v>
      </c>
      <c r="F356" s="81" t="s">
        <v>519</v>
      </c>
      <c r="G356" s="81">
        <v>1500</v>
      </c>
      <c r="H356" s="81">
        <f t="shared" si="32"/>
        <v>0</v>
      </c>
      <c r="I356" s="81" t="s">
        <v>544</v>
      </c>
    </row>
    <row r="357" spans="1:9" s="79" customFormat="1" ht="60" hidden="1" x14ac:dyDescent="0.25">
      <c r="A357" s="36" t="s">
        <v>776</v>
      </c>
      <c r="B357" s="175" t="s">
        <v>777</v>
      </c>
      <c r="C357" s="36">
        <v>21538</v>
      </c>
      <c r="D357" s="157">
        <v>44937</v>
      </c>
      <c r="E357" s="37">
        <v>1350</v>
      </c>
      <c r="F357" s="81" t="s">
        <v>519</v>
      </c>
      <c r="G357" s="81">
        <v>1350</v>
      </c>
      <c r="H357" s="81">
        <f t="shared" ref="H357" si="33">+E357-G357</f>
        <v>0</v>
      </c>
      <c r="I357" s="81" t="s">
        <v>544</v>
      </c>
    </row>
    <row r="358" spans="1:9" s="79" customFormat="1" ht="45" x14ac:dyDescent="0.25">
      <c r="A358" s="36" t="s">
        <v>138</v>
      </c>
      <c r="B358" s="121" t="s">
        <v>742</v>
      </c>
      <c r="C358" s="36" t="s">
        <v>743</v>
      </c>
      <c r="D358" s="157">
        <v>44939</v>
      </c>
      <c r="E358" s="37">
        <v>2795</v>
      </c>
      <c r="F358" s="81" t="s">
        <v>519</v>
      </c>
      <c r="G358" s="81"/>
      <c r="H358" s="81">
        <f t="shared" si="32"/>
        <v>2795</v>
      </c>
      <c r="I358" s="81" t="s">
        <v>518</v>
      </c>
    </row>
    <row r="359" spans="1:9" s="79" customFormat="1" ht="60" x14ac:dyDescent="0.25">
      <c r="A359" s="36" t="s">
        <v>447</v>
      </c>
      <c r="B359" s="71" t="s">
        <v>731</v>
      </c>
      <c r="C359" s="36" t="s">
        <v>732</v>
      </c>
      <c r="D359" s="157">
        <v>44942</v>
      </c>
      <c r="E359" s="37">
        <v>22295.59</v>
      </c>
      <c r="F359" s="37" t="s">
        <v>519</v>
      </c>
      <c r="G359" s="37"/>
      <c r="H359" s="37">
        <f t="shared" si="32"/>
        <v>22295.59</v>
      </c>
      <c r="I359" s="81" t="s">
        <v>518</v>
      </c>
    </row>
    <row r="360" spans="1:9" s="79" customFormat="1" ht="60" x14ac:dyDescent="0.25">
      <c r="A360" s="36" t="s">
        <v>447</v>
      </c>
      <c r="B360" s="71" t="s">
        <v>733</v>
      </c>
      <c r="C360" s="36" t="s">
        <v>734</v>
      </c>
      <c r="D360" s="157">
        <v>44942</v>
      </c>
      <c r="E360" s="37">
        <v>7648.83</v>
      </c>
      <c r="F360" s="37" t="s">
        <v>519</v>
      </c>
      <c r="G360" s="37"/>
      <c r="H360" s="37">
        <f t="shared" si="32"/>
        <v>7648.83</v>
      </c>
      <c r="I360" s="81" t="s">
        <v>518</v>
      </c>
    </row>
    <row r="361" spans="1:9" s="79" customFormat="1" ht="60" x14ac:dyDescent="0.25">
      <c r="A361" s="36" t="s">
        <v>160</v>
      </c>
      <c r="B361" s="71" t="s">
        <v>704</v>
      </c>
      <c r="C361" s="36" t="s">
        <v>730</v>
      </c>
      <c r="D361" s="157">
        <v>44945</v>
      </c>
      <c r="E361" s="37">
        <v>16995.61</v>
      </c>
      <c r="F361" s="37" t="s">
        <v>519</v>
      </c>
      <c r="G361" s="37"/>
      <c r="H361" s="37">
        <f t="shared" ref="H361:H366" si="34">+E361-G361</f>
        <v>16995.61</v>
      </c>
      <c r="I361" s="81" t="s">
        <v>518</v>
      </c>
    </row>
    <row r="362" spans="1:9" s="79" customFormat="1" ht="45" x14ac:dyDescent="0.25">
      <c r="A362" s="36" t="s">
        <v>152</v>
      </c>
      <c r="B362" s="71" t="s">
        <v>755</v>
      </c>
      <c r="C362" s="36" t="s">
        <v>754</v>
      </c>
      <c r="D362" s="159">
        <v>44945</v>
      </c>
      <c r="E362" s="37">
        <f>8095-1241</f>
        <v>6854</v>
      </c>
      <c r="F362" s="81" t="s">
        <v>519</v>
      </c>
      <c r="G362" s="37"/>
      <c r="H362" s="37">
        <f t="shared" ref="H362" si="35">+E362-G362</f>
        <v>6854</v>
      </c>
      <c r="I362" s="81" t="s">
        <v>518</v>
      </c>
    </row>
    <row r="363" spans="1:9" s="79" customFormat="1" ht="45" x14ac:dyDescent="0.25">
      <c r="A363" s="36" t="s">
        <v>750</v>
      </c>
      <c r="B363" s="71" t="s">
        <v>751</v>
      </c>
      <c r="C363" s="36" t="s">
        <v>752</v>
      </c>
      <c r="D363" s="157">
        <v>44950</v>
      </c>
      <c r="E363" s="37">
        <v>4911.75</v>
      </c>
      <c r="F363" s="37" t="s">
        <v>519</v>
      </c>
      <c r="G363" s="37"/>
      <c r="H363" s="37">
        <f t="shared" si="34"/>
        <v>4911.75</v>
      </c>
      <c r="I363" s="81" t="s">
        <v>518</v>
      </c>
    </row>
    <row r="364" spans="1:9" s="79" customFormat="1" ht="60" x14ac:dyDescent="0.25">
      <c r="A364" s="36" t="s">
        <v>770</v>
      </c>
      <c r="B364" s="71" t="s">
        <v>775</v>
      </c>
      <c r="C364" s="36">
        <v>9853</v>
      </c>
      <c r="D364" s="157">
        <v>44950</v>
      </c>
      <c r="E364" s="37">
        <v>30000</v>
      </c>
      <c r="F364" s="37" t="s">
        <v>519</v>
      </c>
      <c r="G364" s="37"/>
      <c r="H364" s="37">
        <f t="shared" ref="H364" si="36">+E364-G364</f>
        <v>30000</v>
      </c>
      <c r="I364" s="81" t="s">
        <v>518</v>
      </c>
    </row>
    <row r="365" spans="1:9" s="79" customFormat="1" ht="60" x14ac:dyDescent="0.25">
      <c r="A365" s="36" t="s">
        <v>770</v>
      </c>
      <c r="B365" s="71" t="s">
        <v>771</v>
      </c>
      <c r="C365" s="36">
        <v>9932</v>
      </c>
      <c r="D365" s="157">
        <v>44950</v>
      </c>
      <c r="E365" s="37">
        <v>27000</v>
      </c>
      <c r="F365" s="37" t="s">
        <v>519</v>
      </c>
      <c r="G365" s="37"/>
      <c r="H365" s="37">
        <f t="shared" si="34"/>
        <v>27000</v>
      </c>
      <c r="I365" s="81" t="s">
        <v>518</v>
      </c>
    </row>
    <row r="366" spans="1:9" s="79" customFormat="1" ht="60" x14ac:dyDescent="0.25">
      <c r="A366" s="36" t="s">
        <v>127</v>
      </c>
      <c r="B366" s="71" t="s">
        <v>753</v>
      </c>
      <c r="C366" s="36" t="s">
        <v>760</v>
      </c>
      <c r="D366" s="157">
        <v>44954</v>
      </c>
      <c r="E366" s="37">
        <v>11598.12</v>
      </c>
      <c r="F366" s="37" t="s">
        <v>519</v>
      </c>
      <c r="G366" s="37"/>
      <c r="H366" s="37">
        <f t="shared" si="34"/>
        <v>11598.12</v>
      </c>
      <c r="I366" s="81" t="s">
        <v>518</v>
      </c>
    </row>
    <row r="367" spans="1:9" s="79" customFormat="1" ht="60" x14ac:dyDescent="0.25">
      <c r="A367" s="36" t="s">
        <v>127</v>
      </c>
      <c r="B367" s="71" t="s">
        <v>762</v>
      </c>
      <c r="C367" s="36" t="s">
        <v>761</v>
      </c>
      <c r="D367" s="157">
        <v>44954</v>
      </c>
      <c r="E367" s="37">
        <v>42248.26</v>
      </c>
      <c r="F367" s="37" t="s">
        <v>519</v>
      </c>
      <c r="G367" s="37"/>
      <c r="H367" s="37">
        <f t="shared" ref="H367:H380" si="37">+E367-G367</f>
        <v>42248.26</v>
      </c>
      <c r="I367" s="81" t="s">
        <v>518</v>
      </c>
    </row>
    <row r="368" spans="1:9" s="79" customFormat="1" ht="90" x14ac:dyDescent="0.25">
      <c r="A368" s="36" t="s">
        <v>447</v>
      </c>
      <c r="B368" s="71" t="s">
        <v>763</v>
      </c>
      <c r="C368" s="36" t="s">
        <v>764</v>
      </c>
      <c r="D368" s="157">
        <v>44957</v>
      </c>
      <c r="E368" s="37">
        <v>28714.58</v>
      </c>
      <c r="F368" s="37" t="s">
        <v>519</v>
      </c>
      <c r="G368" s="37"/>
      <c r="H368" s="37">
        <f t="shared" si="37"/>
        <v>28714.58</v>
      </c>
      <c r="I368" s="81" t="s">
        <v>518</v>
      </c>
    </row>
    <row r="369" spans="1:22" s="79" customFormat="1" ht="45" x14ac:dyDescent="0.25">
      <c r="A369" s="36" t="s">
        <v>127</v>
      </c>
      <c r="B369" s="71" t="s">
        <v>669</v>
      </c>
      <c r="C369" s="36" t="s">
        <v>765</v>
      </c>
      <c r="D369" s="157">
        <v>44954</v>
      </c>
      <c r="E369" s="37">
        <v>61268.66</v>
      </c>
      <c r="F369" s="81" t="s">
        <v>519</v>
      </c>
      <c r="G369" s="37"/>
      <c r="H369" s="37">
        <f t="shared" si="37"/>
        <v>61268.66</v>
      </c>
      <c r="I369" s="81" t="s">
        <v>518</v>
      </c>
    </row>
    <row r="370" spans="1:22" s="79" customFormat="1" ht="45" x14ac:dyDescent="0.25">
      <c r="A370" s="36" t="s">
        <v>127</v>
      </c>
      <c r="B370" s="71" t="s">
        <v>669</v>
      </c>
      <c r="C370" s="36" t="s">
        <v>766</v>
      </c>
      <c r="D370" s="157">
        <v>44954</v>
      </c>
      <c r="E370" s="37">
        <v>1174.44</v>
      </c>
      <c r="F370" s="81" t="s">
        <v>519</v>
      </c>
      <c r="G370" s="37"/>
      <c r="H370" s="37">
        <f t="shared" si="37"/>
        <v>1174.44</v>
      </c>
      <c r="I370" s="81" t="s">
        <v>518</v>
      </c>
    </row>
    <row r="371" spans="1:22" s="79" customFormat="1" ht="45" x14ac:dyDescent="0.25">
      <c r="A371" s="36" t="s">
        <v>127</v>
      </c>
      <c r="B371" s="71" t="s">
        <v>669</v>
      </c>
      <c r="C371" s="36" t="s">
        <v>767</v>
      </c>
      <c r="D371" s="157">
        <v>44954</v>
      </c>
      <c r="E371" s="37">
        <v>567.14</v>
      </c>
      <c r="F371" s="81" t="s">
        <v>519</v>
      </c>
      <c r="G371" s="37"/>
      <c r="H371" s="37">
        <f t="shared" si="37"/>
        <v>567.14</v>
      </c>
      <c r="I371" s="81" t="s">
        <v>518</v>
      </c>
    </row>
    <row r="372" spans="1:22" s="79" customFormat="1" ht="30" x14ac:dyDescent="0.25">
      <c r="A372" s="36" t="s">
        <v>768</v>
      </c>
      <c r="B372" s="71" t="s">
        <v>769</v>
      </c>
      <c r="C372" s="36">
        <v>9932</v>
      </c>
      <c r="D372" s="157">
        <v>44957</v>
      </c>
      <c r="E372" s="37">
        <v>2400</v>
      </c>
      <c r="F372" s="81" t="s">
        <v>519</v>
      </c>
      <c r="G372" s="37"/>
      <c r="H372" s="37">
        <f>+E372-G372</f>
        <v>2400</v>
      </c>
      <c r="I372" s="81" t="s">
        <v>518</v>
      </c>
    </row>
    <row r="373" spans="1:22" s="79" customFormat="1" ht="45" x14ac:dyDescent="0.25">
      <c r="A373" s="36" t="s">
        <v>11</v>
      </c>
      <c r="B373" s="71" t="s">
        <v>774</v>
      </c>
      <c r="C373" s="36" t="s">
        <v>772</v>
      </c>
      <c r="D373" s="157">
        <v>44957</v>
      </c>
      <c r="E373" s="37">
        <v>563387.29</v>
      </c>
      <c r="F373" s="81" t="s">
        <v>519</v>
      </c>
      <c r="G373" s="37"/>
      <c r="H373" s="37">
        <f>+E373-G373</f>
        <v>563387.29</v>
      </c>
      <c r="I373" s="81" t="s">
        <v>518</v>
      </c>
    </row>
    <row r="374" spans="1:22" s="79" customFormat="1" ht="45" x14ac:dyDescent="0.25">
      <c r="A374" s="36" t="s">
        <v>11</v>
      </c>
      <c r="B374" s="71" t="s">
        <v>774</v>
      </c>
      <c r="C374" s="36" t="s">
        <v>773</v>
      </c>
      <c r="D374" s="157">
        <v>44957</v>
      </c>
      <c r="E374" s="37">
        <v>14886.24</v>
      </c>
      <c r="F374" s="81" t="s">
        <v>519</v>
      </c>
      <c r="G374" s="37"/>
      <c r="H374" s="37">
        <f t="shared" si="37"/>
        <v>14886.24</v>
      </c>
      <c r="I374" s="81" t="s">
        <v>518</v>
      </c>
    </row>
    <row r="375" spans="1:22" s="79" customFormat="1" x14ac:dyDescent="0.25">
      <c r="A375" s="181"/>
      <c r="B375" s="65"/>
      <c r="C375" s="181"/>
      <c r="D375" s="207"/>
      <c r="E375" s="208"/>
      <c r="F375" s="209"/>
      <c r="G375" s="208"/>
      <c r="H375" s="208"/>
      <c r="I375" s="209"/>
    </row>
    <row r="376" spans="1:22" s="79" customFormat="1" x14ac:dyDescent="0.25">
      <c r="A376" s="181"/>
      <c r="B376" s="65"/>
      <c r="C376" s="181"/>
      <c r="D376" s="207"/>
      <c r="E376" s="208"/>
      <c r="F376" s="209"/>
      <c r="G376" s="208"/>
      <c r="H376" s="208"/>
      <c r="I376" s="209"/>
    </row>
    <row r="377" spans="1:22" s="79" customFormat="1" x14ac:dyDescent="0.25">
      <c r="A377" s="181"/>
      <c r="B377" s="65"/>
      <c r="C377" s="181"/>
      <c r="D377" s="207"/>
      <c r="E377" s="208"/>
      <c r="F377" s="209"/>
      <c r="G377" s="208"/>
      <c r="H377" s="208"/>
      <c r="I377" s="209"/>
    </row>
    <row r="378" spans="1:22" s="79" customFormat="1" x14ac:dyDescent="0.25">
      <c r="A378" s="181"/>
      <c r="B378" s="65"/>
      <c r="C378" s="181"/>
      <c r="D378" s="207"/>
      <c r="E378" s="208"/>
      <c r="F378" s="209"/>
      <c r="G378" s="208"/>
      <c r="H378" s="208"/>
      <c r="I378" s="209"/>
    </row>
    <row r="379" spans="1:22" s="79" customFormat="1" x14ac:dyDescent="0.25">
      <c r="A379" s="181"/>
      <c r="B379" s="65"/>
      <c r="C379" s="181"/>
      <c r="D379" s="207"/>
      <c r="E379" s="208"/>
      <c r="F379" s="209"/>
      <c r="G379" s="208"/>
      <c r="H379" s="208"/>
      <c r="I379" s="209"/>
    </row>
    <row r="380" spans="1:22" s="79" customFormat="1" x14ac:dyDescent="0.25">
      <c r="A380" s="36" t="s">
        <v>145</v>
      </c>
      <c r="B380" s="71" t="s">
        <v>146</v>
      </c>
      <c r="C380" s="36"/>
      <c r="D380" s="157">
        <v>44957</v>
      </c>
      <c r="E380" s="37">
        <v>10575.82</v>
      </c>
      <c r="F380" s="81" t="s">
        <v>519</v>
      </c>
      <c r="G380" s="37"/>
      <c r="H380" s="37">
        <f t="shared" si="37"/>
        <v>10575.82</v>
      </c>
      <c r="I380" s="81" t="s">
        <v>518</v>
      </c>
    </row>
    <row r="381" spans="1:22" s="79" customFormat="1" x14ac:dyDescent="0.25">
      <c r="A381" s="91" t="s">
        <v>698</v>
      </c>
      <c r="B381" s="71"/>
      <c r="C381" s="36"/>
      <c r="D381" s="157"/>
      <c r="E381" s="35">
        <f>SUM(E332:E380)</f>
        <v>1048536.0000000001</v>
      </c>
      <c r="F381" s="35">
        <f>SUM(F332:F380)</f>
        <v>0</v>
      </c>
      <c r="G381" s="35">
        <f>SUM(G332:G380)</f>
        <v>108518.9</v>
      </c>
      <c r="H381" s="35">
        <f>SUM(H332:H380)</f>
        <v>940017.1</v>
      </c>
      <c r="I381" s="80"/>
    </row>
    <row r="382" spans="1:22" s="1" customFormat="1" x14ac:dyDescent="0.25">
      <c r="A382" s="91" t="s">
        <v>699</v>
      </c>
      <c r="B382" s="6"/>
      <c r="C382" s="86"/>
      <c r="D382" s="20"/>
      <c r="E382" s="80">
        <f>+E40+E44+E46+E51+E53+E55+E57+E59+E62+E75+E98+E178+E331+E381</f>
        <v>32978952.330000009</v>
      </c>
      <c r="F382" s="80">
        <f>+F40+F44+F46+F51+F53+F55+F57+F59+F62+F75+F98+F178+F331+F381</f>
        <v>0</v>
      </c>
      <c r="G382" s="80">
        <f>+G40+G44+G46+G51+G53+G55+G57+G59+G62+G75+G98+G178+G331+G381</f>
        <v>30946633.470000003</v>
      </c>
      <c r="H382" s="80">
        <f>+H40+H44+H46+H51+H53+H55+H57+H59+H62+H75+H98+H178+H331+H381</f>
        <v>2032318.8599999999</v>
      </c>
      <c r="I382" s="80"/>
    </row>
    <row r="383" spans="1:22" s="1" customFormat="1" x14ac:dyDescent="0.25">
      <c r="A383" s="7"/>
      <c r="B383" s="7"/>
      <c r="C383" s="14"/>
      <c r="D383" s="22"/>
      <c r="E383" s="13"/>
      <c r="F383" s="13"/>
      <c r="G383" s="13"/>
      <c r="H383" s="13"/>
      <c r="I383" s="13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1" customFormat="1" x14ac:dyDescent="0.25">
      <c r="A384" s="7"/>
      <c r="B384" s="7"/>
      <c r="C384" s="14"/>
      <c r="D384" s="22"/>
      <c r="E384" s="13"/>
      <c r="F384" s="13"/>
      <c r="G384" s="13"/>
      <c r="H384" s="13"/>
      <c r="I384" s="13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1" customFormat="1" x14ac:dyDescent="0.25">
      <c r="A385" s="7"/>
      <c r="B385" s="7"/>
      <c r="C385" s="14"/>
      <c r="D385" s="22"/>
      <c r="E385" s="13"/>
      <c r="F385" s="13"/>
      <c r="G385" s="13"/>
      <c r="H385" s="13"/>
      <c r="I385" s="13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1" customFormat="1" x14ac:dyDescent="0.25">
      <c r="A386" s="7"/>
      <c r="B386" s="7"/>
      <c r="C386" s="14"/>
      <c r="D386" s="22"/>
      <c r="E386" s="13"/>
      <c r="F386" s="13"/>
      <c r="G386" s="13"/>
      <c r="H386" s="13"/>
      <c r="I386" s="13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1" customFormat="1" ht="14.45" customHeight="1" x14ac:dyDescent="0.25">
      <c r="A387" s="180"/>
      <c r="B387" s="179"/>
      <c r="C387" s="179"/>
      <c r="D387" s="141"/>
      <c r="E387" s="65"/>
      <c r="F387" s="65"/>
      <c r="G387" s="65"/>
      <c r="H387" s="65"/>
      <c r="I387" s="6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1" customFormat="1" ht="14.45" customHeight="1" x14ac:dyDescent="0.25">
      <c r="A388" s="154"/>
      <c r="B388" s="154"/>
      <c r="C388" s="140"/>
      <c r="D388" s="70"/>
      <c r="E388" s="33"/>
      <c r="F388" s="27"/>
      <c r="G388" s="70"/>
      <c r="H388" s="102"/>
      <c r="I388" s="70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1" customFormat="1" ht="14.45" customHeight="1" x14ac:dyDescent="0.25">
      <c r="A389" s="186" t="s">
        <v>57</v>
      </c>
      <c r="B389" s="186"/>
      <c r="C389" s="141"/>
      <c r="D389" s="186" t="s">
        <v>140</v>
      </c>
      <c r="E389" s="186"/>
      <c r="F389" s="65"/>
      <c r="G389" s="186" t="s">
        <v>56</v>
      </c>
      <c r="H389" s="186"/>
      <c r="I389" s="18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1" customFormat="1" ht="14.45" customHeight="1" x14ac:dyDescent="0.25">
      <c r="A390" s="186" t="s">
        <v>92</v>
      </c>
      <c r="B390" s="186"/>
      <c r="C390" s="141"/>
      <c r="D390" s="186" t="s">
        <v>142</v>
      </c>
      <c r="E390" s="186"/>
      <c r="F390" s="65" t="s">
        <v>59</v>
      </c>
      <c r="G390" s="186" t="s">
        <v>114</v>
      </c>
      <c r="H390" s="186"/>
      <c r="I390" s="18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1" customFormat="1" ht="15" customHeight="1" x14ac:dyDescent="0.25">
      <c r="A391" s="186" t="s">
        <v>141</v>
      </c>
      <c r="B391" s="186"/>
      <c r="C391" s="141"/>
      <c r="D391" s="186" t="s">
        <v>143</v>
      </c>
      <c r="E391" s="186"/>
      <c r="F391" s="65"/>
      <c r="G391" s="186" t="s">
        <v>155</v>
      </c>
      <c r="H391" s="186"/>
      <c r="I391" s="18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1" customFormat="1" x14ac:dyDescent="0.25">
      <c r="A392" s="186"/>
      <c r="B392" s="186"/>
      <c r="C392" s="141"/>
      <c r="D392" s="9"/>
      <c r="E392" s="98"/>
      <c r="F392" s="16"/>
      <c r="G392" s="16"/>
      <c r="H392" s="10"/>
      <c r="I392" s="179" t="s">
        <v>778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x14ac:dyDescent="0.25">
      <c r="A393" s="9"/>
      <c r="B393" s="16"/>
      <c r="C393" s="9"/>
      <c r="D393" s="141"/>
      <c r="E393" s="10"/>
      <c r="F393" s="10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x14ac:dyDescent="0.25">
      <c r="A394" s="9"/>
      <c r="B394" s="83"/>
      <c r="C394" s="9"/>
      <c r="D394" s="141"/>
      <c r="E394" s="10"/>
      <c r="F394" s="10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x14ac:dyDescent="0.25">
      <c r="A395" s="9"/>
      <c r="B395" s="10"/>
      <c r="C395" s="9"/>
      <c r="D395" s="141"/>
      <c r="E395" s="10"/>
      <c r="F395" s="10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x14ac:dyDescent="0.25">
      <c r="A396" s="9"/>
      <c r="B396" s="122"/>
      <c r="C396" s="9"/>
      <c r="D396" s="141"/>
      <c r="E396" s="10"/>
      <c r="F396" s="10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x14ac:dyDescent="0.25">
      <c r="A397" s="9"/>
      <c r="B397" s="10"/>
      <c r="C397" s="9"/>
      <c r="D397" s="141"/>
      <c r="E397" s="10"/>
      <c r="F397" s="10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x14ac:dyDescent="0.25">
      <c r="A398" s="9"/>
      <c r="B398" s="10"/>
      <c r="C398" s="9"/>
      <c r="D398" s="141"/>
      <c r="E398" s="10"/>
      <c r="F398" s="10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x14ac:dyDescent="0.25">
      <c r="A399" s="9"/>
      <c r="B399" s="10"/>
      <c r="C399" s="9"/>
      <c r="D399" s="141"/>
      <c r="E399" s="10"/>
      <c r="F399" s="10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x14ac:dyDescent="0.25">
      <c r="C400" s="9"/>
      <c r="D400" s="141"/>
      <c r="E400" s="10"/>
      <c r="F400" s="10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x14ac:dyDescent="0.25">
      <c r="A401" s="9"/>
      <c r="B401" s="10"/>
      <c r="C401" s="9"/>
      <c r="D401" s="141"/>
      <c r="E401" s="10"/>
      <c r="F401" s="10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x14ac:dyDescent="0.25">
      <c r="A402" s="9"/>
      <c r="B402" s="10"/>
      <c r="C402" s="9"/>
      <c r="D402" s="141"/>
      <c r="E402" s="10"/>
      <c r="F402" s="10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x14ac:dyDescent="0.25">
      <c r="A403" s="9"/>
      <c r="B403" s="10"/>
      <c r="C403" s="9"/>
      <c r="D403" s="141"/>
      <c r="E403" s="10"/>
      <c r="F403" s="10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x14ac:dyDescent="0.25">
      <c r="A404" s="9"/>
      <c r="B404" s="10"/>
      <c r="C404" s="9"/>
      <c r="D404" s="141"/>
      <c r="E404" s="10"/>
      <c r="F404" s="10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x14ac:dyDescent="0.25">
      <c r="A405" s="9"/>
      <c r="B405" s="10"/>
      <c r="C405" s="9"/>
      <c r="D405" s="141"/>
      <c r="E405" s="10"/>
      <c r="F405" s="10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x14ac:dyDescent="0.25">
      <c r="A406" s="9"/>
      <c r="B406" s="10"/>
      <c r="C406" s="9"/>
      <c r="D406" s="141"/>
      <c r="E406" s="10"/>
      <c r="F406" s="10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x14ac:dyDescent="0.25">
      <c r="A409"/>
      <c r="B409"/>
      <c r="C409"/>
      <c r="D409"/>
      <c r="E409"/>
      <c r="F409"/>
      <c r="G409"/>
      <c r="H409"/>
      <c r="I40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x14ac:dyDescent="0.25">
      <c r="A410"/>
      <c r="B410"/>
      <c r="C410"/>
      <c r="D410"/>
      <c r="E410"/>
      <c r="F410"/>
      <c r="G410"/>
      <c r="H410"/>
      <c r="I410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x14ac:dyDescent="0.25">
      <c r="A411"/>
      <c r="B411"/>
      <c r="C411"/>
      <c r="D411"/>
      <c r="E411"/>
      <c r="F411"/>
      <c r="G411"/>
      <c r="H411"/>
      <c r="I41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x14ac:dyDescent="0.25">
      <c r="A412"/>
      <c r="B412"/>
      <c r="C412"/>
      <c r="D412"/>
      <c r="E412"/>
      <c r="F412"/>
      <c r="G412"/>
      <c r="H412"/>
      <c r="I41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x14ac:dyDescent="0.25">
      <c r="A413"/>
      <c r="B413"/>
      <c r="C413"/>
      <c r="D413"/>
      <c r="E413"/>
      <c r="F413"/>
      <c r="G413"/>
      <c r="H413"/>
      <c r="I413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</sheetData>
  <mergeCells count="12">
    <mergeCell ref="A7:I7"/>
    <mergeCell ref="A6:I6"/>
    <mergeCell ref="A389:B389"/>
    <mergeCell ref="D389:E389"/>
    <mergeCell ref="G389:I389"/>
    <mergeCell ref="A392:B392"/>
    <mergeCell ref="D390:E390"/>
    <mergeCell ref="D391:E391"/>
    <mergeCell ref="G390:I390"/>
    <mergeCell ref="G391:I391"/>
    <mergeCell ref="A390:B390"/>
    <mergeCell ref="A391:B391"/>
  </mergeCells>
  <printOptions horizontalCentered="1"/>
  <pageMargins left="0.23622047244094491" right="0.18" top="0.61" bottom="0.28000000000000003" header="0.31496062992125984" footer="0.31496062992125984"/>
  <pageSetup paperSize="5" scale="79" fitToHeight="0" orientation="landscape" r:id="rId1"/>
  <rowBreaks count="5" manualBreakCount="5">
    <brk id="50" max="8" man="1"/>
    <brk id="86" max="8" man="1"/>
    <brk id="237" max="8" man="1"/>
    <brk id="333" max="8" man="1"/>
    <brk id="36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NUEVO FORMULARIO </vt:lpstr>
      <vt:lpstr>'NUEVO FORMULARIO '!Área_de_impresión</vt:lpstr>
      <vt:lpstr>'DICIEMBRE 2022'!Títulos_a_imprimir</vt:lpstr>
      <vt:lpstr>'NUEVO FORMULARIO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2023-02-07T10:16:00Z</cp:lastPrinted>
  <dcterms:created xsi:type="dcterms:W3CDTF">2013-06-04T22:03:57Z</dcterms:created>
  <dcterms:modified xsi:type="dcterms:W3CDTF">2023-02-07T10:18:55Z</dcterms:modified>
</cp:coreProperties>
</file>